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activeTab="0"/>
  </bookViews>
  <sheets>
    <sheet name="สรุป" sheetId="1" r:id="rId1"/>
    <sheet name="ภาคเหนือ (3ชั้น)ไม่ตอกเข็ม" sheetId="2" r:id="rId2"/>
    <sheet name="ภาคเหนือ (3ชั้น)ตอกเข็ม" sheetId="3" r:id="rId3"/>
  </sheets>
  <definedNames>
    <definedName name="_xlfn.BAHTTEXT" hidden="1">#NAME?</definedName>
    <definedName name="_xlnm.Print_Titles" localSheetId="2">'ภาคเหนือ (3ชั้น)ตอกเข็ม'!$1:$4</definedName>
    <definedName name="_xlnm.Print_Titles" localSheetId="1">'ภาคเหนือ (3ชั้น)ไม่ตอกเข็ม'!$1:$4</definedName>
  </definedNames>
  <calcPr fullCalcOnLoad="1"/>
</workbook>
</file>

<file path=xl/sharedStrings.xml><?xml version="1.0" encoding="utf-8"?>
<sst xmlns="http://schemas.openxmlformats.org/spreadsheetml/2006/main" count="4038" uniqueCount="306">
  <si>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</si>
  <si>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</si>
  <si>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</si>
  <si>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</si>
  <si>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</si>
  <si>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</si>
  <si>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</si>
  <si>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</si>
  <si>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</si>
  <si>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</si>
  <si>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</si>
  <si>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)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</si>
  <si>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</si>
  <si>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</si>
  <si>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</si>
  <si>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</si>
  <si>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</si>
  <si>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</si>
  <si>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</si>
  <si>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</si>
  <si>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</si>
  <si>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%</t>
  </si>
  <si>
    <t>แผ่น</t>
  </si>
  <si>
    <t>รวม</t>
  </si>
  <si>
    <t>(</t>
  </si>
  <si>
    <t>รวมเป็นเงิน</t>
  </si>
  <si>
    <t>ค่าอำนวยการและดำเนินงาน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</si>
  <si>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</si>
  <si>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</si>
  <si>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</si>
  <si>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</si>
  <si>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</si>
  <si>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2.1  งานหลังคา</t>
  </si>
  <si>
    <t>2.2  งานฝ้าเพดาน</t>
  </si>
  <si>
    <t>2.5  งานประตูและหน้าต่าง</t>
  </si>
  <si>
    <t>2.6  งานบันไดและราวกันตก</t>
  </si>
  <si>
    <t>2.8  งานเบ็ดเตล็ด</t>
  </si>
  <si>
    <t>2.9  งานทาสี</t>
  </si>
  <si>
    <t>รวมหมวดสถาปัตยกรรม</t>
  </si>
  <si>
    <t xml:space="preserve">  - ครอบสัน</t>
  </si>
  <si>
    <t xml:space="preserve">  - ครอบข้าง</t>
  </si>
  <si>
    <t xml:space="preserve">  - ครอบสามทาง</t>
  </si>
  <si>
    <t xml:space="preserve">  - ตะเฆ่รางสแตนเลส</t>
  </si>
  <si>
    <t>ตร.ม.</t>
  </si>
  <si>
    <t>ม.</t>
  </si>
  <si>
    <t>ชุด</t>
  </si>
  <si>
    <t>รวมงานข้อ  2.1</t>
  </si>
  <si>
    <t xml:space="preserve">  - ฝ้าเพดานฉาบปูนเรียบ</t>
  </si>
  <si>
    <t>รวมงานข้อ  2.2</t>
  </si>
  <si>
    <t xml:space="preserve">  - ผนังฉาบปูนเรียบ</t>
  </si>
  <si>
    <t xml:space="preserve">  - ผนังบุกระเบื้องดินเผา</t>
  </si>
  <si>
    <t>รวมงานข้อ  2.3</t>
  </si>
  <si>
    <t xml:space="preserve">  - พื้นผิวซีเมนต์ขัดหยาบ</t>
  </si>
  <si>
    <t xml:space="preserve">  - พื้นผิวซีเมนต์ขัดมันผสมน้ำยากันซึม</t>
  </si>
  <si>
    <t>รวมงานข้อ  2.4</t>
  </si>
  <si>
    <t>2.5   งานประตูและหน้าต่าง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</si>
  <si>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</si>
  <si>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</si>
  <si>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</si>
  <si>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</si>
  <si>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ป5</t>
  </si>
  <si>
    <t xml:space="preserve">  - ป6</t>
  </si>
  <si>
    <t xml:space="preserve">  - น1</t>
  </si>
  <si>
    <t xml:space="preserve">  - น2</t>
  </si>
  <si>
    <t xml:space="preserve">  - น3</t>
  </si>
  <si>
    <t xml:space="preserve">  - น4</t>
  </si>
  <si>
    <t xml:space="preserve">  - น5</t>
  </si>
  <si>
    <t>รวมงานข้อ  2.5</t>
  </si>
  <si>
    <t>2.6   งานบันไดและราวกันตก</t>
  </si>
  <si>
    <t>ราวกันตก</t>
  </si>
  <si>
    <t xml:space="preserve">  - ราวกันตกชั้นลอย (ตามแบบขยายราวบันได  1)</t>
  </si>
  <si>
    <t xml:space="preserve">  - ราวกันตกระเบียงชั้น  2</t>
  </si>
  <si>
    <t>รวมงานข้อ  2.6</t>
  </si>
  <si>
    <t xml:space="preserve">  - โถส้วมนั่งราบ หม้อน้ำต่ำ</t>
  </si>
  <si>
    <t xml:space="preserve">  - โถส้วมนั่งยอง หม้อน้ำต่ำ</t>
  </si>
  <si>
    <t xml:space="preserve">  - อ่างล้างหน้า ชนิดฝังเคาน์เตอร์</t>
  </si>
  <si>
    <t xml:space="preserve">  - ที่ใส่กระดาษชำระ</t>
  </si>
  <si>
    <t xml:space="preserve">  - ที่วางสบู่</t>
  </si>
  <si>
    <t xml:space="preserve">  - กระจกเงาสำเร็จรูปพร้อมชั้นวางของ</t>
  </si>
  <si>
    <t xml:space="preserve">  - ฝักบัวโลหะชุบโครเมี่ยม ชนิดสายอ่อน</t>
  </si>
  <si>
    <t xml:space="preserve">  - ราวพาดผ้าโลหะชุบโครเมี่ยม</t>
  </si>
  <si>
    <t xml:space="preserve">  - ขอแขวนผ้าโลหะชุบโครเมี่ยม</t>
  </si>
  <si>
    <t xml:space="preserve">  - สายชำระ</t>
  </si>
  <si>
    <t>รวมงานข้อ  2.7</t>
  </si>
  <si>
    <t>2.8   งานเบ็ดเตล็ด</t>
  </si>
  <si>
    <t>2.9   งานทาสี</t>
  </si>
  <si>
    <t>รวมงานข้อ  2.8</t>
  </si>
  <si>
    <t>หมวดงานอื่นๆ(ถ้ามี)เพื่อให้ครบถ้วนตามรูปแบบและรายการ</t>
  </si>
  <si>
    <t>รวมค่าวัสดุและค่าแรงงานเป็นเงินประมาณ</t>
  </si>
  <si>
    <t>หมวดงานระบบไฟฟ้าและสื่อสาร(ราคาตามหนังสือสำนักวิศวกรรมโครงสร้างและงานระบบ ที่ มท    ลงวันที่            กลุ่มงานวิศวกรรมไฟฟ้า)</t>
  </si>
  <si>
    <t>4.1  แผงสวิตช์อัตโนมัติเมน  (MP)</t>
  </si>
  <si>
    <t>4.2  แผงสวิตช์อัตโนมัติประจำชั้น   (LP)</t>
  </si>
  <si>
    <t>4.3  ท่อ-สายไฟฟ้า</t>
  </si>
  <si>
    <t>4.4  ดวงโคม สวิตช์ เต้ารับ และอุปกรณ์ไฟฟ้าอื่นๆ</t>
  </si>
  <si>
    <t>4.5  ระบบล่อฟ้า</t>
  </si>
  <si>
    <t>รวมหมวดงานระบบไฟฟ้าและสื่อสาร</t>
  </si>
  <si>
    <t xml:space="preserve">  - แผงพร้อมเมน 50 AT,2P,IC10kA</t>
  </si>
  <si>
    <t xml:space="preserve">  - CB 32AT,2P IC 10kA</t>
  </si>
  <si>
    <t xml:space="preserve">  - Ground  Rod</t>
  </si>
  <si>
    <t xml:space="preserve">  - Accessories</t>
  </si>
  <si>
    <t>รวมงานข้อ  4.1</t>
  </si>
  <si>
    <t>Set</t>
  </si>
  <si>
    <t>Lot</t>
  </si>
  <si>
    <t xml:space="preserve">  - L1</t>
  </si>
  <si>
    <t xml:space="preserve">  - L2</t>
  </si>
  <si>
    <t>รวมงานข้อ  4.2</t>
  </si>
  <si>
    <t xml:space="preserve">  - 1"  EMT</t>
  </si>
  <si>
    <t xml:space="preserve">  - 3/4"  EMT</t>
  </si>
  <si>
    <t xml:space="preserve">  - 16  THW</t>
  </si>
  <si>
    <t xml:space="preserve">  - 10  THW</t>
  </si>
  <si>
    <t xml:space="preserve">  - 4  THW</t>
  </si>
  <si>
    <t xml:space="preserve">  - 2 x 2.5/1.5 VAF-GRD</t>
  </si>
  <si>
    <t xml:space="preserve">  - 2 x 1.5  VAF</t>
  </si>
  <si>
    <t>m</t>
  </si>
  <si>
    <t>รวมงานข้อ  4.3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</si>
  <si>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</si>
  <si>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</si>
  <si>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ดวงโคมฟลูออเรสเซนต์ ชนิดกันน้ำ หลอด 1 - 36 W</t>
  </si>
  <si>
    <t xml:space="preserve">  - ดวงโคมฟลูออเรสเซนต์ แบบโรงงาน หลอด  2 - 36 W</t>
  </si>
  <si>
    <t xml:space="preserve">  - ดวงโคมไฟผนัง หลอด Compact Fluoresent  1 - 9 W</t>
  </si>
  <si>
    <t xml:space="preserve">  - Emergency  Light</t>
  </si>
  <si>
    <t xml:space="preserve">  - สวิตช์เดี่ยว   16A ,  250 V</t>
  </si>
  <si>
    <t xml:space="preserve">  - สวิตช์สามทาง   16A ,  250 V</t>
  </si>
  <si>
    <t xml:space="preserve">  - เต้ารับเดี่ยวมีขาดิน  ขนาด  16A ,  250 V</t>
  </si>
  <si>
    <t xml:space="preserve">  - เต้ารับคู่มีขาดิน  ขนาด  16A ,  250 V</t>
  </si>
  <si>
    <t xml:space="preserve">  - กริ่งดูโทนพร้อมสวิตช์ชนิดกันน้ำ</t>
  </si>
  <si>
    <t>รวมงานข้อ  4.4</t>
  </si>
  <si>
    <t xml:space="preserve">  - สายทองแดงตีเกลียว   50  ตร.ม.</t>
  </si>
  <si>
    <t xml:space="preserve">  - หลักสายดินทองแดง ขนาด 5/8  นิ้ว  ยาว  2.40  ม.</t>
  </si>
  <si>
    <t xml:space="preserve">  - 1  1/4"   PVC</t>
  </si>
  <si>
    <t>รวมงานข้อ  4.5</t>
  </si>
  <si>
    <t>รวมหมวดงานอื่นๆ</t>
  </si>
  <si>
    <t xml:space="preserve">  - L3</t>
  </si>
  <si>
    <t>รวมงานข้อ  2.9</t>
  </si>
  <si>
    <t>3.1  งานเดินท่อ  PVC  8.5</t>
  </si>
  <si>
    <t>ท่อขนาด  Dia    4"</t>
  </si>
  <si>
    <t>ท่อขนาด  Dia    2"</t>
  </si>
  <si>
    <t>ท่อขนาด  Dia    1  1/2"</t>
  </si>
  <si>
    <t>ข้องอ   45  องศา</t>
  </si>
  <si>
    <t xml:space="preserve">  - ขนาด  Dia   4"</t>
  </si>
  <si>
    <t xml:space="preserve">  - ขนาด  Dia   2"</t>
  </si>
  <si>
    <t>ข้องอ   90  องศา</t>
  </si>
  <si>
    <t>สามทาง Y</t>
  </si>
  <si>
    <t>สามทางที</t>
  </si>
  <si>
    <t xml:space="preserve">  - ขนาด  Dia   4" - 2"</t>
  </si>
  <si>
    <t>สามทางทีวาย</t>
  </si>
  <si>
    <t>ข้อลด</t>
  </si>
  <si>
    <t xml:space="preserve">  - ขนาด  Dia   1  1/2"</t>
  </si>
  <si>
    <t>อัน</t>
  </si>
  <si>
    <t>A.V.C.</t>
  </si>
  <si>
    <t>FCO</t>
  </si>
  <si>
    <t xml:space="preserve"> - ขนาด  Dia   2"  -  1  1/2"</t>
  </si>
  <si>
    <t>FD</t>
  </si>
  <si>
    <t>P-TRAP</t>
  </si>
  <si>
    <t>RD</t>
  </si>
  <si>
    <t>ข้อต่ออ่อน</t>
  </si>
  <si>
    <t>3.2  งานเดินท่อ  PVC   13.5</t>
  </si>
  <si>
    <t>ท่อขนาด  Dia    1"</t>
  </si>
  <si>
    <t>ท่อขนาด  Dia    3/4"</t>
  </si>
  <si>
    <t>ท่อขนาด  Dia    1/2"</t>
  </si>
  <si>
    <t xml:space="preserve">  - ขนาด  Dia   1"</t>
  </si>
  <si>
    <t xml:space="preserve">  - ขนาด  Dia   3/4"</t>
  </si>
  <si>
    <t xml:space="preserve">  - ขนาด  Dia   1/2"</t>
  </si>
  <si>
    <t>ข้องอเกลียวใน</t>
  </si>
  <si>
    <t>STOP  VALVE</t>
  </si>
  <si>
    <t>ประตูน้ำ</t>
  </si>
  <si>
    <t>3.3  อุปกรณ์ยึดท่อน้ำยาและอื่นๆ</t>
  </si>
  <si>
    <t>3.4  งานเดินท่อ A/C Dia  8"</t>
  </si>
  <si>
    <t>3.5  บ่อพักขนาด  0.40  ม. X 0.40 ม.</t>
  </si>
  <si>
    <t>3.6  บ่อบำบัดน้ำเสียสำเร็จรูป ขนาดความจุรวมไม่ต่ำกว่า 2 ลบ.ม.</t>
  </si>
  <si>
    <t>3.8  เครื่องสูบน้ำไม่น้อยกว่า 200 WATT</t>
  </si>
  <si>
    <t>3.7  ถังเก็บน้ำใต้ดิน ขนาดจุ  1  ลบ.ม.</t>
  </si>
  <si>
    <t>LOT</t>
  </si>
  <si>
    <t>บ่อ</t>
  </si>
  <si>
    <t>ถัง</t>
  </si>
  <si>
    <t>รวมหมวดงานระบบสุขาภิบาล</t>
  </si>
  <si>
    <t>หมวดงานระบบไฟฟ้าและระบบสื่อสาร</t>
  </si>
  <si>
    <t>สถานที่ก่อสร้าง  ทั่วไป</t>
  </si>
  <si>
    <t>ประมาณการเมื่อวันที่    9  เดือน  มกราคม  พ.ศ.  2547</t>
  </si>
  <si>
    <t>1.1  ขุดดิน</t>
  </si>
  <si>
    <t>1.2  ทรายอัดแน่น</t>
  </si>
  <si>
    <t>ลบ.ม.</t>
  </si>
  <si>
    <t>1.3  คอนกรีตหยาบ</t>
  </si>
  <si>
    <t>ต้น</t>
  </si>
  <si>
    <t>1.5  ไม้แบบ</t>
  </si>
  <si>
    <t xml:space="preserve">  - ค่าแรงไม้แบบ</t>
  </si>
  <si>
    <t xml:space="preserve">  - ไม้เคร่า</t>
  </si>
  <si>
    <t>ลบ.ฟ.</t>
  </si>
  <si>
    <t xml:space="preserve">  - ตะปู</t>
  </si>
  <si>
    <t>กก.</t>
  </si>
  <si>
    <t>1.6  เหล็ก  Ø  16  มม.</t>
  </si>
  <si>
    <t>งานโครงสร้าง  คสล.</t>
  </si>
  <si>
    <t>งานโครงเหล็กหลังคา</t>
  </si>
  <si>
    <t>1.15  ทาสีกันสนิม</t>
  </si>
  <si>
    <t>2.3  งานผนังและผิวผนัง</t>
  </si>
  <si>
    <t>2.4  งานตกแต่งผิวพื้น</t>
  </si>
  <si>
    <t>2.7  งานสุขภัณฑ์และอุปกรณ์ประกอบห้องน้ำ</t>
  </si>
  <si>
    <t xml:space="preserve">  - กระเบื้องว่าว  ขนาด  13"  x 13"</t>
  </si>
  <si>
    <t>เมตร</t>
  </si>
  <si>
    <t xml:space="preserve">  - ปีกนกคสล.</t>
  </si>
  <si>
    <t xml:space="preserve">  - เชิงชาย , ปั้นลมไม้เนื้อแข็ง 1"  x  8"</t>
  </si>
  <si>
    <t xml:space="preserve">  - ทับเชิงชาย , ปั้นลมไม้เนื้อแข็ง  1" x 6"</t>
  </si>
  <si>
    <t xml:space="preserve">  - ค่าแรงมุงกระเบื้อง</t>
  </si>
  <si>
    <t xml:space="preserve">  - ผนังตีไม้ซ้อนเกล็ด</t>
  </si>
  <si>
    <t xml:space="preserve">  - ฝ้าเพดานยิบซั่มบอร์ด หนา 9 มม.  ฉาบรอยต่อเรียบ</t>
  </si>
  <si>
    <t xml:space="preserve">    โครงเคร่าเหล็กชุบสังกะสี @ 0.40 x 1.00 ม.</t>
  </si>
  <si>
    <t xml:space="preserve">  - ฝ้าเพดานระแนงไม้เนื้อแข็ง 1/2" x 2" เว้นร่องกว้าง  0.5 ซม.</t>
  </si>
  <si>
    <t xml:space="preserve">  - ผนังก่ออิฐมอญหนาครึ่งแผ่น</t>
  </si>
  <si>
    <t xml:space="preserve">  - ผนังก่อซีเมนต์บล๊อคระบายอากาศ</t>
  </si>
  <si>
    <t xml:space="preserve">  - เสาเอ็นและคานทับหลัง  ค.ส.ล.</t>
  </si>
  <si>
    <t xml:space="preserve">  - ผนังบุกระเบื้องเซรามิค  ขนาด  8" x 8"</t>
  </si>
  <si>
    <t xml:space="preserve">  - ฉาบปูนเรียบโครงสร้าง</t>
  </si>
  <si>
    <t>2.4   งานตกแต่งผิวพื้น</t>
  </si>
  <si>
    <t xml:space="preserve">  - พื้นปูกระเบื้องหินขัดสำเร็จรูป  ขนาด  12" x 12"</t>
  </si>
  <si>
    <t xml:space="preserve">  - พื้นปูกระเบื้องเซรามิค  ขนาด  12" x 12"</t>
  </si>
  <si>
    <t xml:space="preserve">  - พื้นปูกระเบื้องเซรามิค  ขนาด  8" x 8"</t>
  </si>
  <si>
    <t xml:space="preserve">  - พื้นปูกระเบื้องดินเผา  ขนาด  6" x 6"  สลับทรายล้าง</t>
  </si>
  <si>
    <t xml:space="preserve">  - ขั้นบันไดผิวปูกระเบื้องเซรามิค  ขนาด  8" x 8"</t>
  </si>
  <si>
    <t xml:space="preserve">  - ชานพักบันไดผิวปูกระเบื้องเซรามิค  ขนาด  8" x 8"</t>
  </si>
  <si>
    <t xml:space="preserve">  - จมูกบันได พีวีซี.</t>
  </si>
  <si>
    <t xml:space="preserve">  - ราวบันไดลูกกรงเหล็กหุ้ม พีวีซี. (ตามแบบขยายราวบันได 2)</t>
  </si>
  <si>
    <t>2.7   งานสุขภัณฑ์และอุปกรณ์ประกอบห้องน้ำ</t>
  </si>
  <si>
    <t xml:space="preserve">  - ก๊อกน้ำล้างพื้น</t>
  </si>
  <si>
    <t xml:space="preserve">  - เคาน์เตอร์ คสล. ผิวบุกระเบื้องเซรามิค  ขนาด 8" x 8"</t>
  </si>
  <si>
    <t xml:space="preserve"> - คิ้วปูนปั้น  ขนาด 10 x 10 ซม.</t>
  </si>
  <si>
    <t xml:space="preserve"> - ป้ายหน้าร้าน กว้าง 2.50 ม.</t>
  </si>
  <si>
    <t xml:space="preserve"> - ป้ายหน้าร้าน กว้าง 4.00 ม.</t>
  </si>
  <si>
    <t xml:space="preserve">  - สีพลาสติกภายใน</t>
  </si>
  <si>
    <t xml:space="preserve">  - สีพลาสติกภายนอก</t>
  </si>
  <si>
    <t xml:space="preserve">  - สีน้ำมันทาไม้</t>
  </si>
  <si>
    <t xml:space="preserve">  - สีน้ำมันทาเหล็กรองพื้นด้วยสีกันสนิม</t>
  </si>
  <si>
    <t xml:space="preserve">  - ทาแล็คเกอร์ (ย้อมสีธรรมชาติ)</t>
  </si>
  <si>
    <t>หมวดงานระบบสุขาภิบาล (ราคาตามหนังสือ</t>
  </si>
  <si>
    <t>1.2  ขุดดิน</t>
  </si>
  <si>
    <t xml:space="preserve">  - สกัดหัวเสาเข็ม</t>
  </si>
  <si>
    <t>1.4  ทรายอัดแน่น</t>
  </si>
  <si>
    <t>1.5  คอนกรีตหยาบ</t>
  </si>
  <si>
    <t>1.7  ไม้แบบ</t>
  </si>
  <si>
    <t>1.8  ค่าแรงไม้แบบ</t>
  </si>
  <si>
    <t>1.11  ไม้แบบ</t>
  </si>
  <si>
    <t>งานฐานราก</t>
  </si>
  <si>
    <t>1.4  คอนกรีต  1:2:4</t>
  </si>
  <si>
    <t xml:space="preserve">   -  เหล็ก  Ø  12  มม.</t>
  </si>
  <si>
    <t xml:space="preserve">  -  ลวดผูกเหล็ก</t>
  </si>
  <si>
    <t>1.7  คอนกรีต  1:2:4</t>
  </si>
  <si>
    <t>1.8  ไม้แบบ</t>
  </si>
  <si>
    <t xml:space="preserve">   -   ค่าแรงไม้แบบ</t>
  </si>
  <si>
    <t xml:space="preserve">   -  ไม้เคร่า</t>
  </si>
  <si>
    <t xml:space="preserve">   -  ไม้ค้ำ</t>
  </si>
  <si>
    <t xml:space="preserve">   -  ตะปู</t>
  </si>
  <si>
    <t>1.9  เหล็ก  SD  -  30  Ø  20   มม.</t>
  </si>
  <si>
    <t xml:space="preserve">      -  เหล็ก  SD  -  30  Ø  16   มม.</t>
  </si>
  <si>
    <t xml:space="preserve">      -  เหล็ก  SD  -  30  Ø  12   มม.</t>
  </si>
  <si>
    <t xml:space="preserve">      -  เหล็ก  SR  -  24  Ø   9   มม.</t>
  </si>
  <si>
    <t xml:space="preserve">      -  เหล็ก  SR  -  24  Ø   6   มม.</t>
  </si>
  <si>
    <t xml:space="preserve">      - ลวดผูกเหล็ก</t>
  </si>
  <si>
    <t>1.10  พื้นคอนกรีตสำเร็จรูป หนา  5  มม.</t>
  </si>
  <si>
    <t>1.15  เหล็กแผ่น  0.20x0.20 มม.  หนา  12  มม.</t>
  </si>
  <si>
    <t>1.16  น็อต  Ø  12  มม.</t>
  </si>
  <si>
    <t>รวมหมวดงานวิศกรรมโครงสร้าง</t>
  </si>
  <si>
    <t xml:space="preserve">    โครงเคร่าเหล็กเคลือบสี ที-บาร์ @ 0.60 x 0.60 ม.</t>
  </si>
  <si>
    <t xml:space="preserve">  - ฝ้าเพดานยิบซั่มบอร์ดชนิดกันความชื้น หนา 9 มม. </t>
  </si>
  <si>
    <t xml:space="preserve">    ฉาบรอยต่อเรียบ โครงเคร่าเหล็กชุบสังกะสี @ 0.40 x 1.00 ม.</t>
  </si>
  <si>
    <t xml:space="preserve">    โครงเคร่าไม้เนื้อแข็ง 1 1/2 " x 3"</t>
  </si>
  <si>
    <t xml:space="preserve">  - ราวกันตกระเบียงชั้น  3</t>
  </si>
  <si>
    <t>1.6  คอนกรีต 1:2:4</t>
  </si>
  <si>
    <t>1.9  เหล็ก  Ø  16  มม.</t>
  </si>
  <si>
    <t xml:space="preserve">   -  เหล็ก  Ø   9  มม.</t>
  </si>
  <si>
    <t>1.10  คอนกรีต  1:2:4</t>
  </si>
  <si>
    <t>1.12  เหล็ก  SD  -  30  Ø  20   มม.</t>
  </si>
  <si>
    <t>1.13  พื้นคอนกรีตสำเร็จรูป หนา  5  มม.</t>
  </si>
  <si>
    <t xml:space="preserve">  - สีน้ำมันทาเหล็ก</t>
  </si>
  <si>
    <t>ค่าวัสดุและค่าแรงงานเป็นเงินประมาณ</t>
  </si>
  <si>
    <t xml:space="preserve">ค่ากำไร </t>
  </si>
  <si>
    <t>ค่าภาษี</t>
  </si>
  <si>
    <t xml:space="preserve">  (ตัวอักษร)</t>
  </si>
  <si>
    <t>ค่าแรง</t>
  </si>
  <si>
    <t>(บาท)</t>
  </si>
  <si>
    <t>และค่าแรง</t>
  </si>
  <si>
    <t>สุรปงานก่อสร้าง</t>
  </si>
  <si>
    <t>หมวดงานสถาปัยกรรม</t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</si>
  <si>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</si>
  <si>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</si>
  <si>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75x40x5x7  มม.</t>
    </r>
  </si>
  <si>
    <r>
      <t xml:space="preserve">1.11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</si>
  <si>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150x65x20x3.2  มม.</t>
    </r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</si>
  <si>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75x45x15x2.3  มม.</t>
    </r>
  </si>
  <si>
    <r>
      <t xml:space="preserve">     -  เหล็กรูปพรรณ </t>
    </r>
    <r>
      <rPr>
        <sz val="13"/>
        <rFont val="BankGothic Lt BT"/>
        <family val="2"/>
      </rPr>
      <t>O</t>
    </r>
    <r>
      <rPr>
        <sz val="14"/>
        <rFont val="Cordia New"/>
        <family val="2"/>
      </rPr>
      <t xml:space="preserve"> 25x25x1.6  มม.</t>
    </r>
  </si>
  <si>
    <r>
      <t xml:space="preserve">1.3  เสาเข็ม </t>
    </r>
    <r>
      <rPr>
        <b/>
        <sz val="14"/>
        <rFont val="Comic Sans MS"/>
        <family val="4"/>
      </rPr>
      <t>I</t>
    </r>
    <r>
      <rPr>
        <sz val="14"/>
        <rFont val="Cordia New"/>
        <family val="2"/>
      </rPr>
      <t xml:space="preserve">  0.26 x 0.26 x 18.00 ม.</t>
    </r>
  </si>
  <si>
    <r>
      <t xml:space="preserve">1.14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</si>
  <si>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</si>
  <si>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</si>
  <si>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>- ไม้แกะสลักลวดลาท้องถิ่นเหนือระเบียงชั้นที่ 3 กว้าง 1.80 ม.</t>
  </si>
  <si>
    <t>- ไม้แกะสลักลวดลาท้องถิ่นเหนือระเบียงชั้นที่ 3 กว้าง 1.30 ม.</t>
  </si>
  <si>
    <r>
      <t xml:space="preserve">ประมาณราคาค่าก่อสร้าง   </t>
    </r>
    <r>
      <rPr>
        <b/>
        <sz val="15"/>
        <rFont val="Cordia New"/>
        <family val="2"/>
      </rPr>
      <t>ตึกแถวอนุรักษ์ภาคเหนือ  3  ชั้น   แบบฐานรากไม่ตอกเสาเข็ม</t>
    </r>
  </si>
  <si>
    <r>
      <t xml:space="preserve">ประมาณราคาค่าก่อสร้าง </t>
    </r>
    <r>
      <rPr>
        <b/>
        <sz val="15"/>
        <rFont val="Cordia New"/>
        <family val="2"/>
      </rPr>
      <t xml:space="preserve">  ตึกแถวอนุรักษ์ภาคเหนือ  3  ชั้น   แบบฐานรากตอกเสาเข็ม</t>
    </r>
  </si>
  <si>
    <t>ประเภท   ตึกแถวอนุรักษ์ภาคเหนือ  3  ชั้น   แบบฐานรากตอกเสาเข็ม</t>
  </si>
  <si>
    <t>ประเภท   ตึกแถวอนุรักษ์ภาคเหนือ  3  ชั้น   แบบฐานรากไม่ตอกเสาเข็ม</t>
  </si>
  <si>
    <t>- กาแล ไม้แกะสลักลวดลาท้องถิ่น</t>
  </si>
  <si>
    <t xml:space="preserve">  - หน้าจั่วตีไม้ซ้อนเกล็ด</t>
  </si>
  <si>
    <t>แบบเลขที่  มบ. 462108, มบ. 462128</t>
  </si>
  <si>
    <t xml:space="preserve">  - ฝ้าเพดานยิบซั่มบอร์ดชนิดกันความชื้น หนา 9 มม.</t>
  </si>
  <si>
    <t>ประมาณการเมื่อวันที่        เดือน                  พ.ศ.  2546</t>
  </si>
  <si>
    <t>หมวดงานระบบไฟฟ้าและสื่อสาร</t>
  </si>
  <si>
    <t>ประเภท   ตึกแถวอนุรักษ์ภาคเหนือ  3  ชั้น   (แบบฐานรากตอกเสาเข็ม)</t>
  </si>
  <si>
    <t>ประเภท   ตึกแถวอนุรักษ์ภาคเหนือ  3  ชั้น   (แบบฐานรากไม่ตอกเสาเข็ม)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</si>
</sst>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3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3"/>
      <name val="BankGothic Lt BT"/>
      <family val="2"/>
    </font>
    <font>
      <b/>
      <sz val="10"/>
      <name val="Proxy 1"/>
      <family val="0"/>
    </font>
    <font>
      <b/>
      <sz val="14"/>
      <name val="Comic Sans MS"/>
      <family val="4"/>
    </font>
    <font>
      <b/>
      <sz val="14"/>
      <name val="BankGothic Lt BT"/>
      <family val="2"/>
    </font>
    <font>
      <sz val="8"/>
      <name val="AngsanaUPC"/>
      <family val="0"/>
    </font>
    <font>
      <sz val="12"/>
      <name val="Arial"/>
      <family val="2"/>
    </font>
    <font>
      <sz val="12"/>
      <name val="AngsanaUPC"/>
      <family val="0"/>
    </font>
    <font>
      <u val="single"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/>
    </xf>
    <xf numFmtId="19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75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5" fillId="0" borderId="7" xfId="75" applyFont="1" applyBorder="1" applyAlignment="1">
      <alignment vertical="center"/>
    </xf>
    <xf numFmtId="49" fontId="5" fillId="0" borderId="7" xfId="75" applyNumberFormat="1" applyFont="1" applyBorder="1" applyAlignment="1">
      <alignment horizontal="center" vertical="center"/>
    </xf>
    <xf numFmtId="191" fontId="5" fillId="0" borderId="7" xfId="75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indent="1"/>
    </xf>
    <xf numFmtId="188" fontId="5" fillId="0" borderId="10" xfId="75" applyFont="1" applyBorder="1" applyAlignment="1">
      <alignment vertical="center"/>
    </xf>
    <xf numFmtId="49" fontId="5" fillId="0" borderId="10" xfId="75" applyNumberFormat="1" applyFont="1" applyBorder="1" applyAlignment="1">
      <alignment horizontal="center" vertical="center"/>
    </xf>
    <xf numFmtId="191" fontId="7" fillId="0" borderId="10" xfId="75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indent="1"/>
    </xf>
    <xf numFmtId="191" fontId="5" fillId="0" borderId="15" xfId="75" applyNumberFormat="1" applyFont="1" applyBorder="1" applyAlignment="1">
      <alignment vertical="center"/>
    </xf>
    <xf numFmtId="49" fontId="5" fillId="0" borderId="15" xfId="7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191" fontId="5" fillId="0" borderId="17" xfId="75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 indent="1"/>
    </xf>
    <xf numFmtId="49" fontId="5" fillId="0" borderId="5" xfId="75" applyNumberFormat="1" applyFont="1" applyBorder="1" applyAlignment="1">
      <alignment horizontal="center" vertical="center"/>
    </xf>
    <xf numFmtId="49" fontId="5" fillId="0" borderId="17" xfId="75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88" fontId="5" fillId="0" borderId="15" xfId="75" applyFont="1" applyBorder="1" applyAlignment="1">
      <alignment vertical="center"/>
    </xf>
    <xf numFmtId="191" fontId="7" fillId="0" borderId="15" xfId="75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8" fontId="5" fillId="0" borderId="17" xfId="75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0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Continuous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vertical="center"/>
    </xf>
    <xf numFmtId="193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91" fontId="6" fillId="0" borderId="7" xfId="75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indent="1"/>
    </xf>
    <xf numFmtId="193" fontId="6" fillId="0" borderId="15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93" fontId="6" fillId="0" borderId="2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191" fontId="21" fillId="0" borderId="25" xfId="75" applyNumberFormat="1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188" fontId="6" fillId="0" borderId="27" xfId="75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0" fillId="0" borderId="9" xfId="0" applyFont="1" applyBorder="1" applyAlignment="1">
      <alignment horizontal="right" vertical="center"/>
    </xf>
    <xf numFmtId="194" fontId="6" fillId="0" borderId="11" xfId="75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8" fontId="6" fillId="0" borderId="10" xfId="75" applyFont="1" applyBorder="1" applyAlignment="1">
      <alignment vertical="center"/>
    </xf>
    <xf numFmtId="191" fontId="6" fillId="0" borderId="10" xfId="75" applyNumberFormat="1" applyFont="1" applyBorder="1" applyAlignment="1">
      <alignment vertical="center"/>
    </xf>
    <xf numFmtId="0" fontId="31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indent="1"/>
    </xf>
    <xf numFmtId="191" fontId="6" fillId="0" borderId="29" xfId="75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2" fillId="0" borderId="0" xfId="0" applyFont="1" applyAlignment="1">
      <alignment/>
    </xf>
    <xf numFmtId="49" fontId="5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222" fontId="21" fillId="0" borderId="19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Grey" xfId="48"/>
    <cellStyle name="Header1" xfId="49"/>
    <cellStyle name="Header2" xfId="50"/>
    <cellStyle name="Input [yellow]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Normal - Style1" xfId="57"/>
    <cellStyle name="Normal_# 41-Market &amp;Trends" xfId="58"/>
    <cellStyle name="ParaBirimi [0]_RESULTS" xfId="59"/>
    <cellStyle name="ParaBirimi_RESULTS" xfId="60"/>
    <cellStyle name="Percent [0]" xfId="61"/>
    <cellStyle name="Percent [00]" xfId="62"/>
    <cellStyle name="Percent [2]" xfId="63"/>
    <cellStyle name="Percent_#6 Temps &amp; Contractors" xfId="64"/>
    <cellStyle name="PrePop Currency (0)" xfId="65"/>
    <cellStyle name="PrePop Currency (2)" xfId="66"/>
    <cellStyle name="PrePop Units (0)" xfId="67"/>
    <cellStyle name="PrePop Units (1)" xfId="68"/>
    <cellStyle name="PrePop Units (2)" xfId="69"/>
    <cellStyle name="Text Indent A" xfId="70"/>
    <cellStyle name="Text Indent B" xfId="71"/>
    <cellStyle name="Text Indent C" xfId="72"/>
    <cellStyle name="Virg? [0]_RESULTS" xfId="73"/>
    <cellStyle name="Virg?_RESULTS" xfId="74"/>
    <cellStyle name="Comma" xfId="75"/>
    <cellStyle name="Comma [0]" xfId="76"/>
    <cellStyle name="Currency" xfId="77"/>
    <cellStyle name="Currency [0]" xfId="78"/>
    <cellStyle name="Hyperlink" xfId="79"/>
    <cellStyle name="Followed Hyperlink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7"/>
  <sheetViews>
    <sheetView showGridLines="0" tabSelected="1" workbookViewId="0" topLeftCell="A1">
      <selection activeCell="F34" sqref="F34"/>
    </sheetView>
  </sheetViews>
  <sheetFormatPr defaultColWidth="9.33203125" defaultRowHeight="18.75" customHeight="1" zeroHeight="1"/>
  <cols>
    <col min="1" max="1" width="7.33203125" style="5" customWidth="1"/>
    <col min="2" max="2" width="35.83203125" style="5" customWidth="1"/>
    <col min="3" max="4" width="4.83203125" style="5" customWidth="1"/>
    <col min="5" max="5" width="10.83203125" style="104" customWidth="1"/>
    <col min="6" max="6" width="20" style="5" customWidth="1"/>
    <col min="7" max="7" width="9.33203125" style="5" customWidth="1"/>
    <col min="8" max="8" width="7.33203125" style="5" customWidth="1"/>
    <col min="9" max="9" width="50.83203125" style="5" customWidth="1"/>
    <col min="10" max="10" width="8.66015625" style="5" customWidth="1"/>
    <col min="11" max="11" width="10" style="5" customWidth="1"/>
    <col min="12" max="12" width="11.66015625" style="5" customWidth="1"/>
    <col min="13" max="13" width="9.5" style="5" customWidth="1"/>
    <col min="14" max="14" width="18.83203125" style="5" customWidth="1"/>
    <col min="15" max="16384" width="18.83203125" style="5" hidden="1" customWidth="1"/>
  </cols>
  <sheetData>
    <row r="1" spans="1:242" ht="21" customHeight="1">
      <c r="A1" s="63" t="s">
        <v>18</v>
      </c>
      <c r="B1" s="1" t="s">
        <v>304</v>
      </c>
      <c r="C1" s="64"/>
      <c r="D1" s="64"/>
      <c r="E1" s="64"/>
      <c r="F1" s="64"/>
      <c r="G1" s="65"/>
      <c r="H1" s="63" t="s">
        <v>18</v>
      </c>
      <c r="I1" s="1" t="s">
        <v>296</v>
      </c>
      <c r="J1" s="64"/>
      <c r="K1" s="64"/>
      <c r="L1" s="64"/>
      <c r="M1" s="64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</row>
    <row r="2" spans="1:13" ht="21" customHeight="1" thickBot="1">
      <c r="A2" s="67" t="s">
        <v>18</v>
      </c>
      <c r="B2" s="118" t="s">
        <v>302</v>
      </c>
      <c r="C2" s="118"/>
      <c r="D2" s="118"/>
      <c r="E2" s="118"/>
      <c r="F2" s="118"/>
      <c r="G2" s="68"/>
      <c r="H2" s="67" t="s">
        <v>18</v>
      </c>
      <c r="I2" s="118" t="s">
        <v>178</v>
      </c>
      <c r="J2" s="118"/>
      <c r="K2" s="118"/>
      <c r="L2" s="118"/>
      <c r="M2" s="118"/>
    </row>
    <row r="3" spans="1:13" ht="21.75" customHeight="1" thickTop="1">
      <c r="A3" s="119" t="s">
        <v>0</v>
      </c>
      <c r="B3" s="121" t="s">
        <v>1</v>
      </c>
      <c r="C3" s="122"/>
      <c r="D3" s="122"/>
      <c r="E3" s="123"/>
      <c r="F3" s="69" t="s">
        <v>20</v>
      </c>
      <c r="G3" s="119" t="s">
        <v>5</v>
      </c>
      <c r="H3" s="127" t="s">
        <v>0</v>
      </c>
      <c r="I3" s="129" t="s">
        <v>1</v>
      </c>
      <c r="J3" s="70" t="s">
        <v>27</v>
      </c>
      <c r="K3" s="70" t="s">
        <v>276</v>
      </c>
      <c r="L3" s="71" t="s">
        <v>12</v>
      </c>
      <c r="M3" s="127" t="s">
        <v>5</v>
      </c>
    </row>
    <row r="4" spans="1:13" ht="21.75" customHeight="1" thickBot="1">
      <c r="A4" s="120"/>
      <c r="B4" s="124"/>
      <c r="C4" s="125"/>
      <c r="D4" s="125"/>
      <c r="E4" s="126"/>
      <c r="F4" s="72" t="s">
        <v>19</v>
      </c>
      <c r="G4" s="120"/>
      <c r="H4" s="128"/>
      <c r="I4" s="130"/>
      <c r="J4" s="73" t="s">
        <v>277</v>
      </c>
      <c r="K4" s="73" t="s">
        <v>277</v>
      </c>
      <c r="L4" s="73" t="s">
        <v>278</v>
      </c>
      <c r="M4" s="128"/>
    </row>
    <row r="5" spans="1:13" ht="20.25" customHeight="1" thickTop="1">
      <c r="A5" s="74">
        <v>1</v>
      </c>
      <c r="B5" s="3" t="s">
        <v>272</v>
      </c>
      <c r="C5" s="10"/>
      <c r="D5" s="10"/>
      <c r="E5" s="75"/>
      <c r="F5" s="75">
        <v>4521431</v>
      </c>
      <c r="G5" s="4"/>
      <c r="H5" s="76" t="s">
        <v>10</v>
      </c>
      <c r="I5" s="77" t="s">
        <v>279</v>
      </c>
      <c r="J5" s="78"/>
      <c r="K5" s="78"/>
      <c r="L5" s="78"/>
      <c r="M5" s="79"/>
    </row>
    <row r="6" spans="1:13" ht="20.25" customHeight="1">
      <c r="A6" s="80">
        <v>2</v>
      </c>
      <c r="B6" s="3" t="s">
        <v>26</v>
      </c>
      <c r="C6" s="65">
        <v>5</v>
      </c>
      <c r="D6" s="10" t="s">
        <v>21</v>
      </c>
      <c r="E6" s="75"/>
      <c r="F6" s="75">
        <f>ROUND(F5*C6%,0)</f>
        <v>226072</v>
      </c>
      <c r="G6" s="4"/>
      <c r="H6" s="76">
        <v>1</v>
      </c>
      <c r="I6" s="81" t="s">
        <v>29</v>
      </c>
      <c r="J6" s="78"/>
      <c r="K6" s="78"/>
      <c r="L6" s="78" t="e">
        <f>'ภาคเหนือ (3ชั้น)ตอกเข็ม'!#REF!</f>
        <v>#REF!</v>
      </c>
      <c r="M6" s="79"/>
    </row>
    <row r="7" spans="1:13" ht="20.25" customHeight="1">
      <c r="A7" s="80">
        <v>3</v>
      </c>
      <c r="B7" s="3" t="s">
        <v>273</v>
      </c>
      <c r="C7" s="65">
        <v>8</v>
      </c>
      <c r="D7" s="10" t="s">
        <v>21</v>
      </c>
      <c r="E7" s="75"/>
      <c r="F7" s="75">
        <f>ROUND(F5*C7%,0)</f>
        <v>361714</v>
      </c>
      <c r="G7" s="4"/>
      <c r="H7" s="76">
        <v>2</v>
      </c>
      <c r="I7" s="81" t="s">
        <v>280</v>
      </c>
      <c r="J7" s="78"/>
      <c r="K7" s="78"/>
      <c r="L7" s="78" t="e">
        <f>'ภาคเหนือ (3ชั้น)ตอกเข็ม'!#REF!</f>
        <v>#REF!</v>
      </c>
      <c r="M7" s="79"/>
    </row>
    <row r="8" spans="1:13" ht="20.25" customHeight="1">
      <c r="A8" s="2"/>
      <c r="B8" s="131" t="s">
        <v>25</v>
      </c>
      <c r="C8" s="132"/>
      <c r="D8" s="132"/>
      <c r="E8" s="133"/>
      <c r="F8" s="75">
        <f>F5+F6+F7</f>
        <v>5109217</v>
      </c>
      <c r="G8" s="4"/>
      <c r="H8" s="76">
        <v>3</v>
      </c>
      <c r="I8" s="81" t="s">
        <v>31</v>
      </c>
      <c r="J8" s="78"/>
      <c r="K8" s="78"/>
      <c r="L8" s="78" t="e">
        <f>'ภาคเหนือ (3ชั้น)ตอกเข็ม'!#REF!</f>
        <v>#REF!</v>
      </c>
      <c r="M8" s="79"/>
    </row>
    <row r="9" spans="1:13" ht="20.25" customHeight="1">
      <c r="A9" s="2">
        <v>4</v>
      </c>
      <c r="B9" s="3" t="s">
        <v>274</v>
      </c>
      <c r="C9" s="65">
        <v>7</v>
      </c>
      <c r="D9" s="10" t="s">
        <v>21</v>
      </c>
      <c r="E9" s="75"/>
      <c r="F9" s="75">
        <f>ROUND(F8*C9%,0)</f>
        <v>357645</v>
      </c>
      <c r="G9" s="4"/>
      <c r="H9" s="76">
        <v>4</v>
      </c>
      <c r="I9" s="81" t="s">
        <v>176</v>
      </c>
      <c r="J9" s="78"/>
      <c r="K9" s="78"/>
      <c r="L9" s="78" t="e">
        <f>'ภาคเหนือ (3ชั้น)ตอกเข็ม'!#REF!</f>
        <v>#REF!</v>
      </c>
      <c r="M9" s="79"/>
    </row>
    <row r="10" spans="1:13" ht="20.25" customHeight="1">
      <c r="A10" s="2"/>
      <c r="B10" s="3"/>
      <c r="C10" s="10"/>
      <c r="D10" s="10"/>
      <c r="E10" s="75"/>
      <c r="F10" s="75"/>
      <c r="G10" s="4"/>
      <c r="H10" s="76">
        <v>5</v>
      </c>
      <c r="I10" s="81" t="s">
        <v>87</v>
      </c>
      <c r="J10" s="78"/>
      <c r="K10" s="78"/>
      <c r="L10" s="78" t="e">
        <f>'ภาคเหนือ (3ชั้น)ตอกเข็ม'!#REF!</f>
        <v>#REF!</v>
      </c>
      <c r="M10" s="79"/>
    </row>
    <row r="11" spans="1:13" ht="20.25" customHeight="1">
      <c r="A11" s="6"/>
      <c r="B11" s="7"/>
      <c r="C11" s="11"/>
      <c r="D11" s="11"/>
      <c r="E11" s="82"/>
      <c r="F11" s="83"/>
      <c r="G11" s="8"/>
      <c r="H11" s="76" t="s">
        <v>10</v>
      </c>
      <c r="I11" s="81" t="s">
        <v>10</v>
      </c>
      <c r="J11" s="78" t="s">
        <v>10</v>
      </c>
      <c r="K11" s="78" t="s">
        <v>10</v>
      </c>
      <c r="L11" s="78" t="s">
        <v>10</v>
      </c>
      <c r="M11" s="79"/>
    </row>
    <row r="12" spans="1:13" ht="20.25" customHeight="1">
      <c r="A12" s="84" t="s">
        <v>8</v>
      </c>
      <c r="B12" s="85" t="s">
        <v>290</v>
      </c>
      <c r="C12" s="85"/>
      <c r="D12" s="85"/>
      <c r="E12" s="65"/>
      <c r="F12" s="86">
        <f>F8+F9</f>
        <v>5466862</v>
      </c>
      <c r="G12" s="4"/>
      <c r="H12" s="76" t="s">
        <v>10</v>
      </c>
      <c r="I12" s="81" t="s">
        <v>10</v>
      </c>
      <c r="J12" s="78" t="s">
        <v>10</v>
      </c>
      <c r="K12" s="78" t="s">
        <v>10</v>
      </c>
      <c r="L12" s="78" t="s">
        <v>10</v>
      </c>
      <c r="M12" s="79"/>
    </row>
    <row r="13" spans="1:13" ht="20.25" customHeight="1" thickBot="1">
      <c r="A13" s="87" t="s">
        <v>10</v>
      </c>
      <c r="B13" s="88" t="s">
        <v>28</v>
      </c>
      <c r="C13" s="88"/>
      <c r="D13" s="88"/>
      <c r="E13" s="89"/>
      <c r="F13" s="90">
        <f>FLOOR(F12,1000)</f>
        <v>5466000</v>
      </c>
      <c r="G13" s="8" t="s">
        <v>9</v>
      </c>
      <c r="H13" s="76" t="s">
        <v>10</v>
      </c>
      <c r="I13" s="81" t="s">
        <v>10</v>
      </c>
      <c r="J13" s="78" t="s">
        <v>10</v>
      </c>
      <c r="K13" s="78" t="s">
        <v>10</v>
      </c>
      <c r="L13" s="78" t="s">
        <v>10</v>
      </c>
      <c r="M13" s="79"/>
    </row>
    <row r="14" spans="1:13" ht="20.25" customHeight="1" thickTop="1">
      <c r="A14" s="87" t="s">
        <v>10</v>
      </c>
      <c r="B14" s="88" t="s">
        <v>275</v>
      </c>
      <c r="C14" s="62" t="s">
        <v>24</v>
      </c>
      <c r="D14" s="134" t="str">
        <f>_xlfn.BAHTTEXT(F13)</f>
        <v>ห้าล้านสี่แสนหกหมื่นหกพันบาทถ้วน</v>
      </c>
      <c r="E14" s="134"/>
      <c r="F14" s="134"/>
      <c r="G14" s="61" t="s">
        <v>11</v>
      </c>
      <c r="H14" s="76" t="s">
        <v>10</v>
      </c>
      <c r="I14" s="81" t="s">
        <v>10</v>
      </c>
      <c r="J14" s="78" t="s">
        <v>10</v>
      </c>
      <c r="K14" s="78" t="s">
        <v>10</v>
      </c>
      <c r="L14" s="78" t="s">
        <v>10</v>
      </c>
      <c r="M14" s="79"/>
    </row>
    <row r="15" spans="1:13" ht="20.25" customHeight="1">
      <c r="A15" s="91" t="s">
        <v>18</v>
      </c>
      <c r="B15" s="92" t="s">
        <v>14</v>
      </c>
      <c r="C15" s="92"/>
      <c r="D15" s="92"/>
      <c r="E15" s="93">
        <v>810.4</v>
      </c>
      <c r="F15" s="94" t="s">
        <v>16</v>
      </c>
      <c r="G15" s="95"/>
      <c r="H15" s="76" t="s">
        <v>10</v>
      </c>
      <c r="I15" s="81" t="s">
        <v>10</v>
      </c>
      <c r="J15" s="78" t="s">
        <v>10</v>
      </c>
      <c r="K15" s="78" t="s">
        <v>10</v>
      </c>
      <c r="L15" s="78" t="s">
        <v>10</v>
      </c>
      <c r="M15" s="79"/>
    </row>
    <row r="16" spans="1:13" ht="20.25" customHeight="1">
      <c r="A16" s="96" t="s">
        <v>18</v>
      </c>
      <c r="B16" s="11" t="s">
        <v>15</v>
      </c>
      <c r="C16" s="11"/>
      <c r="D16" s="11"/>
      <c r="E16" s="97">
        <f>F12/E15</f>
        <v>6745.881046396841</v>
      </c>
      <c r="F16" s="98" t="s">
        <v>17</v>
      </c>
      <c r="G16" s="99"/>
      <c r="H16" s="100"/>
      <c r="I16" s="101" t="s">
        <v>88</v>
      </c>
      <c r="J16" s="102"/>
      <c r="K16" s="102"/>
      <c r="L16" s="103" t="e">
        <f>SUM(L6:L15)</f>
        <v>#REF!</v>
      </c>
      <c r="M16" s="101"/>
    </row>
    <row r="17" spans="8:13" ht="23.25" customHeight="1">
      <c r="H17" s="105" t="s">
        <v>10</v>
      </c>
      <c r="I17" s="106" t="s">
        <v>10</v>
      </c>
      <c r="J17" s="107" t="s">
        <v>10</v>
      </c>
      <c r="K17" s="107" t="s">
        <v>10</v>
      </c>
      <c r="L17" s="107" t="s">
        <v>10</v>
      </c>
      <c r="M17" s="108"/>
    </row>
    <row r="18" spans="1:242" s="112" customFormat="1" ht="23.25" customHeight="1" thickBot="1">
      <c r="A18" s="63" t="s">
        <v>18</v>
      </c>
      <c r="B18" s="1" t="s">
        <v>305</v>
      </c>
      <c r="C18" s="65"/>
      <c r="D18" s="65"/>
      <c r="E18" s="65"/>
      <c r="F18" s="65"/>
      <c r="G18" s="65"/>
      <c r="H18" s="63" t="s">
        <v>18</v>
      </c>
      <c r="I18" s="1" t="s">
        <v>297</v>
      </c>
      <c r="J18" s="109"/>
      <c r="K18" s="109"/>
      <c r="L18" s="110"/>
      <c r="M18" s="109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</row>
    <row r="19" spans="1:242" ht="21" customHeight="1" thickTop="1">
      <c r="A19" s="119" t="s">
        <v>0</v>
      </c>
      <c r="B19" s="121" t="s">
        <v>1</v>
      </c>
      <c r="C19" s="122"/>
      <c r="D19" s="122"/>
      <c r="E19" s="123"/>
      <c r="F19" s="69" t="s">
        <v>20</v>
      </c>
      <c r="G19" s="119" t="s">
        <v>5</v>
      </c>
      <c r="H19" s="127" t="s">
        <v>0</v>
      </c>
      <c r="I19" s="129" t="s">
        <v>1</v>
      </c>
      <c r="J19" s="70" t="s">
        <v>27</v>
      </c>
      <c r="K19" s="70" t="s">
        <v>276</v>
      </c>
      <c r="L19" s="71" t="s">
        <v>12</v>
      </c>
      <c r="M19" s="127" t="s">
        <v>5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</row>
    <row r="20" spans="1:242" ht="21" customHeight="1" thickBot="1">
      <c r="A20" s="120"/>
      <c r="B20" s="124"/>
      <c r="C20" s="125"/>
      <c r="D20" s="125"/>
      <c r="E20" s="126"/>
      <c r="F20" s="72" t="s">
        <v>19</v>
      </c>
      <c r="G20" s="120"/>
      <c r="H20" s="128"/>
      <c r="I20" s="130"/>
      <c r="J20" s="73" t="s">
        <v>277</v>
      </c>
      <c r="K20" s="73" t="s">
        <v>277</v>
      </c>
      <c r="L20" s="73" t="s">
        <v>278</v>
      </c>
      <c r="M20" s="12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</row>
    <row r="21" spans="1:242" ht="21" customHeight="1" thickTop="1">
      <c r="A21" s="74">
        <v>1</v>
      </c>
      <c r="B21" s="3" t="s">
        <v>272</v>
      </c>
      <c r="C21" s="10"/>
      <c r="D21" s="10"/>
      <c r="E21" s="75"/>
      <c r="F21" s="75">
        <v>4156657</v>
      </c>
      <c r="G21" s="4"/>
      <c r="H21" s="76" t="s">
        <v>10</v>
      </c>
      <c r="I21" s="77" t="s">
        <v>279</v>
      </c>
      <c r="J21" s="78"/>
      <c r="K21" s="78"/>
      <c r="L21" s="78"/>
      <c r="M21" s="79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</row>
    <row r="22" spans="1:13" ht="21" customHeight="1">
      <c r="A22" s="80">
        <v>2</v>
      </c>
      <c r="B22" s="3" t="s">
        <v>26</v>
      </c>
      <c r="C22" s="65">
        <v>5</v>
      </c>
      <c r="D22" s="10" t="s">
        <v>21</v>
      </c>
      <c r="E22" s="75"/>
      <c r="F22" s="75">
        <f>ROUND(F21*C22%,0)</f>
        <v>207833</v>
      </c>
      <c r="G22" s="4"/>
      <c r="H22" s="76">
        <v>1</v>
      </c>
      <c r="I22" s="81" t="s">
        <v>29</v>
      </c>
      <c r="J22" s="78"/>
      <c r="K22" s="78"/>
      <c r="L22" s="78" t="e">
        <f>'ภาคเหนือ (3ชั้น)ไม่ตอกเข็ม'!#REF!</f>
        <v>#REF!</v>
      </c>
      <c r="M22" s="79"/>
    </row>
    <row r="23" spans="1:13" ht="21" customHeight="1">
      <c r="A23" s="80">
        <v>3</v>
      </c>
      <c r="B23" s="3" t="s">
        <v>273</v>
      </c>
      <c r="C23" s="65">
        <v>8</v>
      </c>
      <c r="D23" s="10" t="s">
        <v>21</v>
      </c>
      <c r="E23" s="75"/>
      <c r="F23" s="75">
        <f>ROUND(F21*C23%,0)</f>
        <v>332533</v>
      </c>
      <c r="G23" s="4"/>
      <c r="H23" s="76">
        <v>2</v>
      </c>
      <c r="I23" s="81" t="s">
        <v>280</v>
      </c>
      <c r="J23" s="78"/>
      <c r="K23" s="78"/>
      <c r="L23" s="78" t="e">
        <f>'ภาคเหนือ (3ชั้น)ไม่ตอกเข็ม'!#REF!</f>
        <v>#REF!</v>
      </c>
      <c r="M23" s="79"/>
    </row>
    <row r="24" spans="1:13" ht="21" customHeight="1">
      <c r="A24" s="2"/>
      <c r="B24" s="131" t="s">
        <v>25</v>
      </c>
      <c r="C24" s="132"/>
      <c r="D24" s="132"/>
      <c r="E24" s="133"/>
      <c r="F24" s="75">
        <f>F21+F22+F23</f>
        <v>4697023</v>
      </c>
      <c r="G24" s="4"/>
      <c r="H24" s="76">
        <v>3</v>
      </c>
      <c r="I24" s="81" t="s">
        <v>31</v>
      </c>
      <c r="J24" s="78"/>
      <c r="K24" s="78"/>
      <c r="L24" s="78" t="e">
        <f>'ภาคเหนือ (3ชั้น)ไม่ตอกเข็ม'!#REF!</f>
        <v>#REF!</v>
      </c>
      <c r="M24" s="79"/>
    </row>
    <row r="25" spans="1:13" ht="18.75">
      <c r="A25" s="2">
        <v>4</v>
      </c>
      <c r="B25" s="3" t="s">
        <v>274</v>
      </c>
      <c r="C25" s="65">
        <v>7</v>
      </c>
      <c r="D25" s="10" t="s">
        <v>21</v>
      </c>
      <c r="E25" s="75"/>
      <c r="F25" s="75">
        <f>ROUND(F24*C25%,0)</f>
        <v>328792</v>
      </c>
      <c r="G25" s="4"/>
      <c r="H25" s="76">
        <v>4</v>
      </c>
      <c r="I25" s="81" t="s">
        <v>176</v>
      </c>
      <c r="J25" s="78"/>
      <c r="K25" s="78"/>
      <c r="L25" s="78" t="e">
        <f>'ภาคเหนือ (3ชั้น)ไม่ตอกเข็ม'!#REF!</f>
        <v>#REF!</v>
      </c>
      <c r="M25" s="79"/>
    </row>
    <row r="26" spans="1:13" ht="21.75" customHeight="1">
      <c r="A26" s="2"/>
      <c r="B26" s="3"/>
      <c r="C26" s="10"/>
      <c r="D26" s="10"/>
      <c r="E26" s="75"/>
      <c r="F26" s="75"/>
      <c r="G26" s="4"/>
      <c r="H26" s="76">
        <v>5</v>
      </c>
      <c r="I26" s="81" t="s">
        <v>87</v>
      </c>
      <c r="J26" s="78"/>
      <c r="K26" s="78"/>
      <c r="L26" s="78" t="e">
        <f>'ภาคเหนือ (3ชั้น)ไม่ตอกเข็ม'!#REF!</f>
        <v>#REF!</v>
      </c>
      <c r="M26" s="79"/>
    </row>
    <row r="27" spans="1:13" ht="21.75" customHeight="1">
      <c r="A27" s="6"/>
      <c r="B27" s="7"/>
      <c r="C27" s="11"/>
      <c r="D27" s="11"/>
      <c r="E27" s="82"/>
      <c r="F27" s="83"/>
      <c r="G27" s="8"/>
      <c r="H27" s="113"/>
      <c r="I27" s="81" t="s">
        <v>10</v>
      </c>
      <c r="J27" s="78" t="s">
        <v>10</v>
      </c>
      <c r="K27" s="78" t="s">
        <v>10</v>
      </c>
      <c r="L27" s="78" t="s">
        <v>10</v>
      </c>
      <c r="M27" s="79"/>
    </row>
    <row r="28" spans="1:13" ht="20.25" customHeight="1">
      <c r="A28" s="84" t="s">
        <v>8</v>
      </c>
      <c r="B28" s="85" t="s">
        <v>290</v>
      </c>
      <c r="C28" s="85"/>
      <c r="D28" s="85"/>
      <c r="E28" s="65"/>
      <c r="F28" s="86">
        <f>F24+F25</f>
        <v>5025815</v>
      </c>
      <c r="G28" s="4"/>
      <c r="H28" s="113"/>
      <c r="I28" s="81" t="s">
        <v>10</v>
      </c>
      <c r="J28" s="78" t="s">
        <v>10</v>
      </c>
      <c r="K28" s="78" t="s">
        <v>10</v>
      </c>
      <c r="L28" s="78" t="s">
        <v>10</v>
      </c>
      <c r="M28" s="79"/>
    </row>
    <row r="29" spans="1:13" ht="20.25" customHeight="1" thickBot="1">
      <c r="A29" s="87" t="s">
        <v>10</v>
      </c>
      <c r="B29" s="88" t="s">
        <v>28</v>
      </c>
      <c r="C29" s="88"/>
      <c r="D29" s="88"/>
      <c r="E29" s="89"/>
      <c r="F29" s="90">
        <f>FLOOR(F28,1000)</f>
        <v>5025000</v>
      </c>
      <c r="G29" s="8" t="s">
        <v>9</v>
      </c>
      <c r="H29" s="113"/>
      <c r="I29" s="81" t="s">
        <v>10</v>
      </c>
      <c r="J29" s="78" t="s">
        <v>10</v>
      </c>
      <c r="K29" s="78" t="s">
        <v>10</v>
      </c>
      <c r="L29" s="78" t="s">
        <v>10</v>
      </c>
      <c r="M29" s="79"/>
    </row>
    <row r="30" spans="1:13" ht="20.25" customHeight="1" thickTop="1">
      <c r="A30" s="87" t="s">
        <v>10</v>
      </c>
      <c r="B30" s="88" t="s">
        <v>275</v>
      </c>
      <c r="C30" s="62" t="s">
        <v>24</v>
      </c>
      <c r="D30" s="134" t="str">
        <f>_xlfn.BAHTTEXT(F29)</f>
        <v>ห้าล้านสองหมื่นห้าพันบาทถ้วน</v>
      </c>
      <c r="E30" s="134"/>
      <c r="F30" s="134"/>
      <c r="G30" s="61" t="s">
        <v>11</v>
      </c>
      <c r="H30" s="113"/>
      <c r="I30" s="81" t="s">
        <v>10</v>
      </c>
      <c r="J30" s="78" t="s">
        <v>10</v>
      </c>
      <c r="K30" s="78" t="s">
        <v>10</v>
      </c>
      <c r="L30" s="78" t="s">
        <v>10</v>
      </c>
      <c r="M30" s="79"/>
    </row>
    <row r="31" spans="1:13" ht="20.25" customHeight="1">
      <c r="A31" s="91" t="s">
        <v>18</v>
      </c>
      <c r="B31" s="92" t="s">
        <v>14</v>
      </c>
      <c r="C31" s="92"/>
      <c r="D31" s="92"/>
      <c r="E31" s="93">
        <v>810.4</v>
      </c>
      <c r="F31" s="94" t="s">
        <v>16</v>
      </c>
      <c r="G31" s="95"/>
      <c r="H31" s="113"/>
      <c r="I31" s="81" t="s">
        <v>10</v>
      </c>
      <c r="J31" s="78" t="s">
        <v>10</v>
      </c>
      <c r="K31" s="78" t="s">
        <v>10</v>
      </c>
      <c r="L31" s="78" t="s">
        <v>10</v>
      </c>
      <c r="M31" s="79"/>
    </row>
    <row r="32" spans="1:13" ht="20.25" customHeight="1">
      <c r="A32" s="96" t="s">
        <v>18</v>
      </c>
      <c r="B32" s="11" t="s">
        <v>15</v>
      </c>
      <c r="C32" s="11"/>
      <c r="D32" s="11"/>
      <c r="E32" s="97">
        <f>F28/E31</f>
        <v>6201.647334649556</v>
      </c>
      <c r="F32" s="98" t="s">
        <v>17</v>
      </c>
      <c r="G32" s="99"/>
      <c r="H32" s="114"/>
      <c r="I32" s="101" t="s">
        <v>88</v>
      </c>
      <c r="J32" s="102"/>
      <c r="K32" s="102"/>
      <c r="L32" s="103" t="e">
        <f>SUM(L22:L31)</f>
        <v>#REF!</v>
      </c>
      <c r="M32" s="101"/>
    </row>
    <row r="33" ht="20.25" customHeight="1">
      <c r="A33" s="115" t="s">
        <v>291</v>
      </c>
    </row>
    <row r="34" ht="20.25" customHeight="1">
      <c r="A34" s="5" t="s">
        <v>281</v>
      </c>
    </row>
    <row r="35" ht="20.25" customHeight="1">
      <c r="A35" s="5" t="s">
        <v>282</v>
      </c>
    </row>
    <row r="36" ht="21.75" customHeight="1"/>
    <row r="37" ht="21.75" customHeight="1"/>
    <row r="38" ht="21.75" customHeight="1" hidden="1"/>
    <row r="39" ht="21.75" customHeight="1" hidden="1"/>
    <row r="40" spans="1:7" s="12" customFormat="1" ht="18.75" hidden="1">
      <c r="A40" s="5"/>
      <c r="B40" s="5"/>
      <c r="C40" s="5"/>
      <c r="D40" s="5"/>
      <c r="E40" s="104"/>
      <c r="F40" s="5"/>
      <c r="G40" s="5"/>
    </row>
    <row r="41" spans="1:7" s="12" customFormat="1" ht="21.75" customHeight="1" hidden="1">
      <c r="A41" s="5"/>
      <c r="B41" s="5"/>
      <c r="C41" s="5"/>
      <c r="D41" s="5"/>
      <c r="E41" s="104"/>
      <c r="F41" s="5"/>
      <c r="G41" s="5"/>
    </row>
    <row r="42" ht="21.75" customHeight="1" hidden="1"/>
    <row r="43" spans="1:7" s="12" customFormat="1" ht="18.75" hidden="1">
      <c r="A43" s="5"/>
      <c r="B43" s="5"/>
      <c r="C43" s="5"/>
      <c r="D43" s="5"/>
      <c r="E43" s="104"/>
      <c r="F43" s="5"/>
      <c r="G43" s="5"/>
    </row>
    <row r="44" ht="21.75" customHeight="1" hidden="1"/>
    <row r="45" ht="18.75" hidden="1"/>
    <row r="46" spans="1:7" s="12" customFormat="1" ht="18.75" hidden="1">
      <c r="A46" s="5"/>
      <c r="B46" s="5"/>
      <c r="C46" s="5"/>
      <c r="D46" s="5"/>
      <c r="E46" s="104"/>
      <c r="F46" s="5"/>
      <c r="G46" s="5"/>
    </row>
    <row r="47" ht="18.75" hidden="1"/>
    <row r="48" ht="18.75" hidden="1"/>
    <row r="49" ht="21.75" customHeight="1" hidden="1"/>
    <row r="50" ht="21.75" customHeight="1" hidden="1"/>
    <row r="51" ht="18.75" hidden="1"/>
    <row r="52" ht="18.75" hidden="1"/>
    <row r="53" ht="23.25" customHeight="1" hidden="1"/>
    <row r="54" spans="1:242" s="112" customFormat="1" ht="23.25" customHeight="1" hidden="1">
      <c r="A54" s="5"/>
      <c r="B54" s="5"/>
      <c r="C54" s="5"/>
      <c r="D54" s="5"/>
      <c r="E54" s="104"/>
      <c r="F54" s="5"/>
      <c r="G54" s="5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</row>
    <row r="55" spans="8:242" ht="21.75" customHeight="1" hidden="1"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</row>
    <row r="56" spans="8:242" ht="21.75" customHeight="1" hidden="1"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</row>
    <row r="57" spans="8:242" ht="21.75" customHeight="1" hidden="1"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</row>
    <row r="58" spans="8:242" ht="21.75" customHeight="1" hidden="1"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</row>
    <row r="59" ht="21.75" customHeight="1" hidden="1"/>
    <row r="60" ht="21.75" customHeight="1" hidden="1"/>
    <row r="61" ht="21.75" customHeight="1" hidden="1"/>
    <row r="62" ht="18.75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19.5" customHeight="1" hidden="1"/>
    <row r="70" ht="19.5" customHeight="1" hidden="1"/>
    <row r="71" ht="19.5" customHeight="1" hidden="1"/>
    <row r="72" ht="19.5" customHeight="1" hidden="1"/>
    <row r="73" ht="21.75" customHeight="1" hidden="1"/>
    <row r="74" ht="21.75" customHeight="1" hidden="1"/>
    <row r="75" ht="21.75" customHeight="1" hidden="1"/>
    <row r="76" ht="21.75" customHeight="1" hidden="1"/>
    <row r="77" spans="1:7" s="12" customFormat="1" ht="18.75" hidden="1">
      <c r="A77" s="5"/>
      <c r="B77" s="5"/>
      <c r="C77" s="5"/>
      <c r="D77" s="5"/>
      <c r="E77" s="104"/>
      <c r="F77" s="5"/>
      <c r="G77" s="5"/>
    </row>
    <row r="78" spans="1:7" s="12" customFormat="1" ht="21.75" customHeight="1" hidden="1">
      <c r="A78" s="5"/>
      <c r="B78" s="5"/>
      <c r="C78" s="5"/>
      <c r="D78" s="5"/>
      <c r="E78" s="104"/>
      <c r="F78" s="5"/>
      <c r="G78" s="5"/>
    </row>
    <row r="79" ht="21.75" customHeight="1" hidden="1"/>
    <row r="80" spans="1:7" s="12" customFormat="1" ht="18.75" hidden="1">
      <c r="A80" s="5"/>
      <c r="B80" s="5"/>
      <c r="C80" s="5"/>
      <c r="D80" s="5"/>
      <c r="E80" s="104"/>
      <c r="F80" s="5"/>
      <c r="G80" s="5"/>
    </row>
    <row r="81" ht="21.75" customHeight="1" hidden="1"/>
    <row r="82" ht="18.75" hidden="1"/>
    <row r="83" spans="1:7" s="12" customFormat="1" ht="18.75" hidden="1">
      <c r="A83" s="5"/>
      <c r="B83" s="5"/>
      <c r="C83" s="5"/>
      <c r="D83" s="5"/>
      <c r="E83" s="104"/>
      <c r="F83" s="5"/>
      <c r="G83" s="5"/>
    </row>
    <row r="84" ht="18.75" hidden="1"/>
    <row r="85" ht="18.75" hidden="1"/>
    <row r="86" ht="21.75" customHeight="1" hidden="1"/>
    <row r="87" ht="21.75" customHeight="1" hidden="1"/>
    <row r="88" ht="18.75" hidden="1"/>
    <row r="89" ht="18.75" hidden="1"/>
    <row r="90" ht="23.25" customHeight="1" hidden="1"/>
    <row r="91" spans="1:242" s="112" customFormat="1" ht="23.25" customHeight="1" hidden="1">
      <c r="A91" s="5"/>
      <c r="B91" s="5"/>
      <c r="C91" s="5"/>
      <c r="D91" s="5"/>
      <c r="E91" s="104"/>
      <c r="F91" s="5"/>
      <c r="G91" s="5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</row>
    <row r="92" spans="8:242" ht="21.75" customHeight="1" hidden="1"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</row>
    <row r="93" spans="8:242" ht="21.75" customHeight="1" hidden="1"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</row>
    <row r="94" spans="8:242" ht="21.75" customHeight="1" hidden="1"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</row>
    <row r="95" spans="8:242" ht="21.75" customHeight="1" hidden="1"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</row>
    <row r="96" ht="21.75" customHeight="1" hidden="1"/>
    <row r="97" ht="21.75" customHeight="1" hidden="1"/>
    <row r="98" ht="21.75" customHeight="1" hidden="1"/>
    <row r="99" ht="18.75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spans="1:7" s="12" customFormat="1" ht="18.75" hidden="1">
      <c r="A114" s="5"/>
      <c r="B114" s="5"/>
      <c r="C114" s="5"/>
      <c r="D114" s="5"/>
      <c r="E114" s="104"/>
      <c r="F114" s="5"/>
      <c r="G114" s="5"/>
    </row>
    <row r="115" spans="1:7" s="12" customFormat="1" ht="21.75" customHeight="1" hidden="1">
      <c r="A115" s="5"/>
      <c r="B115" s="5"/>
      <c r="C115" s="5"/>
      <c r="D115" s="5"/>
      <c r="E115" s="104"/>
      <c r="F115" s="5"/>
      <c r="G115" s="5"/>
    </row>
    <row r="116" ht="21.75" customHeight="1" hidden="1"/>
    <row r="117" spans="1:7" s="12" customFormat="1" ht="18.75" hidden="1">
      <c r="A117" s="5"/>
      <c r="B117" s="5"/>
      <c r="C117" s="5"/>
      <c r="D117" s="5"/>
      <c r="E117" s="104"/>
      <c r="F117" s="5"/>
      <c r="G117" s="5"/>
    </row>
    <row r="118" ht="21.75" customHeight="1" hidden="1"/>
    <row r="119" ht="18.75" hidden="1"/>
    <row r="120" spans="1:7" s="12" customFormat="1" ht="18.75" hidden="1">
      <c r="A120" s="5"/>
      <c r="B120" s="5"/>
      <c r="C120" s="5"/>
      <c r="D120" s="5"/>
      <c r="E120" s="104"/>
      <c r="F120" s="5"/>
      <c r="G120" s="5"/>
    </row>
    <row r="121" ht="18.75" hidden="1"/>
    <row r="122" ht="18.75" hidden="1"/>
    <row r="123" ht="21.75" customHeight="1" hidden="1"/>
    <row r="124" ht="21.75" customHeight="1" hidden="1"/>
    <row r="125" ht="18.75" hidden="1"/>
    <row r="126" ht="18.75" hidden="1"/>
    <row r="127" ht="23.25" customHeight="1" hidden="1"/>
    <row r="128" spans="1:242" s="112" customFormat="1" ht="23.25" customHeight="1" hidden="1">
      <c r="A128" s="5"/>
      <c r="B128" s="5"/>
      <c r="C128" s="5"/>
      <c r="D128" s="5"/>
      <c r="E128" s="104"/>
      <c r="F128" s="5"/>
      <c r="G128" s="5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</row>
    <row r="129" spans="8:242" ht="21.75" customHeight="1" hidden="1"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</row>
    <row r="130" spans="8:242" ht="21.75" customHeight="1" hidden="1"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</row>
    <row r="131" spans="8:242" ht="21.75" customHeight="1" hidden="1"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</row>
    <row r="132" spans="8:242" ht="21.75" customHeight="1" hidden="1"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</row>
    <row r="133" ht="21.75" customHeight="1" hidden="1"/>
    <row r="134" ht="21.75" customHeight="1" hidden="1"/>
    <row r="135" ht="21.75" customHeight="1" hidden="1"/>
    <row r="136" ht="18.75" hidden="1"/>
    <row r="137" ht="21.75" customHeight="1" hidden="1"/>
    <row r="138" ht="21.75" customHeight="1" hidden="1"/>
    <row r="139" ht="21.75" customHeight="1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21.75" customHeight="1" hidden="1"/>
    <row r="148" ht="21.75" customHeight="1" hidden="1"/>
    <row r="149" ht="21.75" customHeight="1" hidden="1"/>
    <row r="150" ht="21.75" customHeight="1" hidden="1"/>
    <row r="151" spans="1:7" s="12" customFormat="1" ht="18.75" hidden="1">
      <c r="A151" s="5"/>
      <c r="B151" s="5"/>
      <c r="C151" s="5"/>
      <c r="D151" s="5"/>
      <c r="E151" s="104"/>
      <c r="F151" s="5"/>
      <c r="G151" s="5"/>
    </row>
    <row r="152" spans="1:7" s="12" customFormat="1" ht="21.75" customHeight="1" hidden="1">
      <c r="A152" s="5"/>
      <c r="B152" s="5"/>
      <c r="C152" s="5"/>
      <c r="D152" s="5"/>
      <c r="E152" s="104"/>
      <c r="F152" s="5"/>
      <c r="G152" s="5"/>
    </row>
    <row r="153" ht="21.75" customHeight="1" hidden="1"/>
    <row r="154" spans="1:7" s="12" customFormat="1" ht="18.75" hidden="1">
      <c r="A154" s="5"/>
      <c r="B154" s="5"/>
      <c r="C154" s="5"/>
      <c r="D154" s="5"/>
      <c r="E154" s="104"/>
      <c r="F154" s="5"/>
      <c r="G154" s="5"/>
    </row>
    <row r="155" ht="21.75" customHeight="1" hidden="1"/>
    <row r="156" ht="18.75" hidden="1"/>
    <row r="157" spans="1:7" s="12" customFormat="1" ht="18.75" hidden="1">
      <c r="A157" s="5"/>
      <c r="B157" s="5"/>
      <c r="C157" s="5"/>
      <c r="D157" s="5"/>
      <c r="E157" s="104"/>
      <c r="F157" s="5"/>
      <c r="G157" s="5"/>
    </row>
    <row r="158" ht="18.75" hidden="1"/>
    <row r="159" ht="18.75" hidden="1"/>
    <row r="160" ht="21.75" customHeight="1" hidden="1"/>
    <row r="161" ht="21.75" customHeight="1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customHeight="1" hidden="1"/>
    <row r="701" ht="18.75" customHeight="1" hidden="1"/>
    <row r="702" ht="18.75" customHeight="1" hidden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</sheetData>
  <mergeCells count="18">
    <mergeCell ref="B24:E24"/>
    <mergeCell ref="D30:F30"/>
    <mergeCell ref="G19:G20"/>
    <mergeCell ref="H19:H20"/>
    <mergeCell ref="I19:I20"/>
    <mergeCell ref="M19:M20"/>
    <mergeCell ref="B8:E8"/>
    <mergeCell ref="D14:F14"/>
    <mergeCell ref="A19:A20"/>
    <mergeCell ref="B19:E20"/>
    <mergeCell ref="B2:F2"/>
    <mergeCell ref="I2:M2"/>
    <mergeCell ref="A3:A4"/>
    <mergeCell ref="B3:E4"/>
    <mergeCell ref="G3:G4"/>
    <mergeCell ref="H3:H4"/>
    <mergeCell ref="I3:I4"/>
    <mergeCell ref="M3:M4"/>
  </mergeCells>
  <printOptions/>
  <pageMargins left="0.8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407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294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177</v>
      </c>
      <c r="C2" s="37"/>
      <c r="D2" s="38"/>
      <c r="E2" s="37" t="s">
        <v>300</v>
      </c>
      <c r="F2" s="37"/>
      <c r="G2" s="37"/>
      <c r="H2" s="37"/>
      <c r="I2" s="39" t="s">
        <v>10</v>
      </c>
    </row>
    <row r="3" spans="1:10" s="9" customFormat="1" ht="21" customHeight="1">
      <c r="A3" s="135" t="s">
        <v>0</v>
      </c>
      <c r="B3" s="137" t="s">
        <v>1</v>
      </c>
      <c r="C3" s="135" t="s">
        <v>2</v>
      </c>
      <c r="D3" s="135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35" t="s">
        <v>5</v>
      </c>
    </row>
    <row r="4" spans="1:10" s="9" customFormat="1" ht="21" customHeight="1">
      <c r="A4" s="136"/>
      <c r="B4" s="138"/>
      <c r="C4" s="136"/>
      <c r="D4" s="136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36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240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6"/>
    </row>
    <row r="7" spans="1:10" s="16" customFormat="1" ht="21.75" customHeight="1">
      <c r="A7" s="27" t="s">
        <v>10</v>
      </c>
      <c r="B7" s="28" t="s">
        <v>179</v>
      </c>
      <c r="C7" s="25">
        <v>276</v>
      </c>
      <c r="D7" s="24" t="s">
        <v>181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6"/>
    </row>
    <row r="8" spans="1:10" s="16" customFormat="1" ht="21.75" customHeight="1">
      <c r="A8" s="27" t="s">
        <v>10</v>
      </c>
      <c r="B8" s="28" t="s">
        <v>180</v>
      </c>
      <c r="C8" s="25">
        <v>18</v>
      </c>
      <c r="D8" s="24" t="s">
        <v>181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6"/>
    </row>
    <row r="9" spans="1:10" s="16" customFormat="1" ht="21.75" customHeight="1">
      <c r="A9" s="27" t="s">
        <v>10</v>
      </c>
      <c r="B9" s="28" t="s">
        <v>182</v>
      </c>
      <c r="C9" s="25">
        <v>9</v>
      </c>
      <c r="D9" s="24" t="s">
        <v>181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6"/>
    </row>
    <row r="10" spans="1:10" s="16" customFormat="1" ht="21.75" customHeight="1">
      <c r="A10" s="27" t="s">
        <v>10</v>
      </c>
      <c r="B10" s="28" t="s">
        <v>241</v>
      </c>
      <c r="C10" s="25">
        <v>39</v>
      </c>
      <c r="D10" s="24" t="s">
        <v>181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6"/>
    </row>
    <row r="11" spans="1:10" s="16" customFormat="1" ht="21.75" customHeight="1">
      <c r="A11" s="27" t="s">
        <v>10</v>
      </c>
      <c r="B11" s="28" t="s">
        <v>184</v>
      </c>
      <c r="C11" s="25">
        <f>ROUND(C12*30%,0)</f>
        <v>29</v>
      </c>
      <c r="D11" s="24" t="s">
        <v>43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6"/>
    </row>
    <row r="12" spans="1:10" s="16" customFormat="1" ht="21.75" customHeight="1">
      <c r="A12" s="27" t="s">
        <v>10</v>
      </c>
      <c r="B12" s="28" t="s">
        <v>185</v>
      </c>
      <c r="C12" s="25">
        <v>98</v>
      </c>
      <c r="D12" s="24" t="s">
        <v>43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6"/>
    </row>
    <row r="13" spans="1:10" s="16" customFormat="1" ht="21.75" customHeight="1">
      <c r="A13" s="27" t="s">
        <v>10</v>
      </c>
      <c r="B13" s="28" t="s">
        <v>186</v>
      </c>
      <c r="C13" s="25">
        <f>ROUND(C11*30%,0)</f>
        <v>9</v>
      </c>
      <c r="D13" s="24" t="s">
        <v>187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6"/>
    </row>
    <row r="14" spans="1:10" s="16" customFormat="1" ht="21.75" customHeight="1">
      <c r="A14" s="27" t="s">
        <v>10</v>
      </c>
      <c r="B14" s="28" t="s">
        <v>188</v>
      </c>
      <c r="C14" s="25">
        <v>25</v>
      </c>
      <c r="D14" s="24" t="s">
        <v>189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6"/>
    </row>
    <row r="15" spans="1:10" s="16" customFormat="1" ht="21.75" customHeight="1">
      <c r="A15" s="27" t="s">
        <v>10</v>
      </c>
      <c r="B15" s="28" t="s">
        <v>190</v>
      </c>
      <c r="C15" s="25">
        <v>1822</v>
      </c>
      <c r="D15" s="24" t="s">
        <v>189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6"/>
    </row>
    <row r="16" spans="1:10" s="16" customFormat="1" ht="21.75" customHeight="1">
      <c r="A16" s="27" t="s">
        <v>10</v>
      </c>
      <c r="B16" s="28" t="s">
        <v>242</v>
      </c>
      <c r="C16" s="25">
        <v>64</v>
      </c>
      <c r="D16" s="24" t="s">
        <v>189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6"/>
    </row>
    <row r="17" spans="1:10" s="16" customFormat="1" ht="21.75" customHeight="1">
      <c r="A17" s="27" t="s">
        <v>10</v>
      </c>
      <c r="B17" s="28" t="s">
        <v>243</v>
      </c>
      <c r="C17" s="25">
        <v>57</v>
      </c>
      <c r="D17" s="24" t="s">
        <v>189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6"/>
    </row>
    <row r="18" spans="1:10" s="16" customFormat="1" ht="21.75" customHeight="1">
      <c r="A18" s="27"/>
      <c r="B18" s="28" t="s">
        <v>191</v>
      </c>
      <c r="C18" s="25">
        <v>0</v>
      </c>
      <c r="D18" s="24" t="s">
        <v>10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6"/>
    </row>
    <row r="19" spans="1:10" s="16" customFormat="1" ht="21.75" customHeight="1">
      <c r="A19" s="27" t="s">
        <v>10</v>
      </c>
      <c r="B19" s="28" t="s">
        <v>244</v>
      </c>
      <c r="C19" s="25">
        <v>164</v>
      </c>
      <c r="D19" s="24" t="s">
        <v>181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10</v>
      </c>
      <c r="J19" s="26"/>
    </row>
    <row r="20" spans="1:10" s="16" customFormat="1" ht="21.75" customHeight="1">
      <c r="A20" s="27" t="s">
        <v>10</v>
      </c>
      <c r="B20" s="28" t="s">
        <v>245</v>
      </c>
      <c r="C20" s="25">
        <f>ROUND(C21*30%,0)</f>
        <v>501</v>
      </c>
      <c r="D20" s="24" t="s">
        <v>43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6"/>
    </row>
    <row r="21" spans="1:10" s="16" customFormat="1" ht="21.75" customHeight="1">
      <c r="A21" s="27" t="s">
        <v>10</v>
      </c>
      <c r="B21" s="28" t="s">
        <v>246</v>
      </c>
      <c r="C21" s="25">
        <v>1669</v>
      </c>
      <c r="D21" s="24" t="s">
        <v>43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6"/>
    </row>
    <row r="22" spans="1:10" s="16" customFormat="1" ht="21.75" customHeight="1">
      <c r="A22" s="27" t="s">
        <v>10</v>
      </c>
      <c r="B22" s="28" t="s">
        <v>247</v>
      </c>
      <c r="C22" s="25">
        <f>ROUND(C20*30%,0)</f>
        <v>150</v>
      </c>
      <c r="D22" s="24" t="s">
        <v>187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10</v>
      </c>
      <c r="J22" s="26"/>
    </row>
    <row r="23" spans="1:10" s="16" customFormat="1" ht="21.75" customHeight="1">
      <c r="A23" s="27" t="s">
        <v>10</v>
      </c>
      <c r="B23" s="28" t="s">
        <v>248</v>
      </c>
      <c r="C23" s="25">
        <f>ROUND(801*50%,0)</f>
        <v>401</v>
      </c>
      <c r="D23" s="24" t="s">
        <v>183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6"/>
    </row>
    <row r="24" spans="1:10" s="16" customFormat="1" ht="21.75" customHeight="1">
      <c r="A24" s="27" t="s">
        <v>10</v>
      </c>
      <c r="B24" s="28" t="s">
        <v>249</v>
      </c>
      <c r="C24" s="25">
        <v>417</v>
      </c>
      <c r="D24" s="24" t="s">
        <v>189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6"/>
    </row>
    <row r="25" spans="1:10" s="16" customFormat="1" ht="21.75" customHeight="1">
      <c r="A25" s="27" t="s">
        <v>10</v>
      </c>
      <c r="B25" s="28" t="s">
        <v>250</v>
      </c>
      <c r="C25" s="25">
        <v>6924</v>
      </c>
      <c r="D25" s="24" t="s">
        <v>189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6"/>
    </row>
    <row r="26" spans="1:10" s="16" customFormat="1" ht="21.75" customHeight="1">
      <c r="A26" s="27" t="s">
        <v>10</v>
      </c>
      <c r="B26" s="28" t="s">
        <v>251</v>
      </c>
      <c r="C26" s="25">
        <v>8490</v>
      </c>
      <c r="D26" s="24" t="s">
        <v>189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6"/>
    </row>
    <row r="27" spans="1:10" s="16" customFormat="1" ht="21.75" customHeight="1">
      <c r="A27" s="27" t="s">
        <v>10</v>
      </c>
      <c r="B27" s="28" t="s">
        <v>252</v>
      </c>
      <c r="C27" s="25">
        <v>477</v>
      </c>
      <c r="D27" s="24" t="s">
        <v>189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6"/>
    </row>
    <row r="28" spans="1:10" s="16" customFormat="1" ht="21.75" customHeight="1">
      <c r="A28" s="27" t="s">
        <v>10</v>
      </c>
      <c r="B28" s="28" t="s">
        <v>253</v>
      </c>
      <c r="C28" s="25">
        <v>3955</v>
      </c>
      <c r="D28" s="24" t="s">
        <v>189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6"/>
    </row>
    <row r="29" spans="1:10" s="16" customFormat="1" ht="21.75" customHeight="1">
      <c r="A29" s="27" t="s">
        <v>10</v>
      </c>
      <c r="B29" s="28" t="s">
        <v>254</v>
      </c>
      <c r="C29" s="25">
        <v>2921</v>
      </c>
      <c r="D29" s="24" t="s">
        <v>189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6"/>
    </row>
    <row r="30" spans="1:10" s="16" customFormat="1" ht="21.75" customHeight="1">
      <c r="A30" s="27" t="s">
        <v>10</v>
      </c>
      <c r="B30" s="28" t="s">
        <v>255</v>
      </c>
      <c r="C30" s="25">
        <v>683</v>
      </c>
      <c r="D30" s="24" t="s">
        <v>189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6"/>
    </row>
    <row r="31" spans="1:10" s="16" customFormat="1" ht="21.75" customHeight="1">
      <c r="A31" s="27" t="s">
        <v>10</v>
      </c>
      <c r="B31" s="28" t="s">
        <v>256</v>
      </c>
      <c r="C31" s="25">
        <v>308</v>
      </c>
      <c r="D31" s="24" t="s">
        <v>43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10</v>
      </c>
      <c r="J31" s="26"/>
    </row>
    <row r="32" spans="1:10" s="16" customFormat="1" ht="21.75" customHeight="1">
      <c r="A32" s="27" t="s">
        <v>10</v>
      </c>
      <c r="B32" s="28" t="s">
        <v>192</v>
      </c>
      <c r="C32" s="25">
        <v>0</v>
      </c>
      <c r="D32" s="24" t="s">
        <v>10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6"/>
    </row>
    <row r="33" spans="1:10" s="16" customFormat="1" ht="21.75" customHeight="1">
      <c r="A33" s="27" t="s">
        <v>10</v>
      </c>
      <c r="B33" s="28" t="s">
        <v>284</v>
      </c>
      <c r="C33" s="25">
        <v>4464</v>
      </c>
      <c r="D33" s="24" t="s">
        <v>189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10</v>
      </c>
      <c r="J33" s="26"/>
    </row>
    <row r="34" spans="1:10" s="16" customFormat="1" ht="21.75" customHeight="1">
      <c r="A34" s="27" t="s">
        <v>10</v>
      </c>
      <c r="B34" s="28" t="s">
        <v>285</v>
      </c>
      <c r="C34" s="25">
        <v>2869</v>
      </c>
      <c r="D34" s="24" t="s">
        <v>189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6"/>
    </row>
    <row r="35" spans="1:10" s="16" customFormat="1" ht="21.75" customHeight="1">
      <c r="A35" s="27" t="s">
        <v>10</v>
      </c>
      <c r="B35" s="28" t="s">
        <v>286</v>
      </c>
      <c r="C35" s="25">
        <v>322</v>
      </c>
      <c r="D35" s="24" t="s">
        <v>189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6"/>
    </row>
    <row r="36" spans="1:10" s="16" customFormat="1" ht="21.75" customHeight="1">
      <c r="A36" s="27" t="s">
        <v>10</v>
      </c>
      <c r="B36" s="28" t="s">
        <v>283</v>
      </c>
      <c r="C36" s="25">
        <v>346</v>
      </c>
      <c r="D36" s="24" t="s">
        <v>189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10</v>
      </c>
      <c r="J36" s="26"/>
    </row>
    <row r="37" spans="1:10" s="16" customFormat="1" ht="21.75" customHeight="1">
      <c r="A37" s="27" t="s">
        <v>10</v>
      </c>
      <c r="B37" s="28" t="s">
        <v>287</v>
      </c>
      <c r="C37" s="25">
        <v>1771</v>
      </c>
      <c r="D37" s="24" t="s">
        <v>189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6"/>
    </row>
    <row r="38" spans="1:10" s="16" customFormat="1" ht="21.75" customHeight="1">
      <c r="A38" s="27" t="s">
        <v>10</v>
      </c>
      <c r="B38" s="28" t="s">
        <v>257</v>
      </c>
      <c r="C38" s="25">
        <v>229</v>
      </c>
      <c r="D38" s="24" t="s">
        <v>189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10</v>
      </c>
      <c r="J38" s="26"/>
    </row>
    <row r="39" spans="1:10" s="16" customFormat="1" ht="21.75" customHeight="1">
      <c r="A39" s="27" t="s">
        <v>10</v>
      </c>
      <c r="B39" s="28" t="s">
        <v>258</v>
      </c>
      <c r="C39" s="25">
        <v>248</v>
      </c>
      <c r="D39" s="24" t="s">
        <v>45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10</v>
      </c>
      <c r="J39" s="26"/>
    </row>
    <row r="40" spans="1:10" s="16" customFormat="1" ht="21.75" customHeight="1">
      <c r="A40" s="27" t="s">
        <v>10</v>
      </c>
      <c r="B40" s="28" t="s">
        <v>193</v>
      </c>
      <c r="C40" s="25">
        <v>1660</v>
      </c>
      <c r="D40" s="24" t="s">
        <v>43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10</v>
      </c>
      <c r="J40" s="26"/>
    </row>
    <row r="41" spans="1:10" s="16" customFormat="1" ht="21.75" customHeight="1">
      <c r="A41" s="27" t="s">
        <v>10</v>
      </c>
      <c r="B41" s="28" t="s">
        <v>10</v>
      </c>
      <c r="C41" s="25" t="s">
        <v>10</v>
      </c>
      <c r="D41" s="24" t="s">
        <v>10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10</v>
      </c>
      <c r="J41" s="26"/>
    </row>
    <row r="42" spans="1:10" s="16" customFormat="1" ht="21.75" customHeight="1">
      <c r="A42" s="27" t="s">
        <v>10</v>
      </c>
      <c r="B42" s="28" t="s">
        <v>10</v>
      </c>
      <c r="C42" s="25" t="s">
        <v>10</v>
      </c>
      <c r="D42" s="24" t="s">
        <v>10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6"/>
    </row>
    <row r="43" spans="1:10" s="16" customFormat="1" ht="21.75" customHeight="1">
      <c r="A43" s="27" t="s">
        <v>10</v>
      </c>
      <c r="B43" s="28" t="s">
        <v>10</v>
      </c>
      <c r="C43" s="25" t="s">
        <v>10</v>
      </c>
      <c r="D43" s="24" t="s">
        <v>10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10</v>
      </c>
      <c r="J43" s="26"/>
    </row>
    <row r="44" spans="1:10" s="16" customFormat="1" ht="21.75" customHeight="1">
      <c r="A44" s="27" t="s">
        <v>10</v>
      </c>
      <c r="B44" s="28" t="s">
        <v>10</v>
      </c>
      <c r="C44" s="25" t="s">
        <v>10</v>
      </c>
      <c r="D44" s="24" t="s">
        <v>10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6"/>
    </row>
    <row r="45" spans="1:10" s="16" customFormat="1" ht="21.75" customHeight="1">
      <c r="A45" s="27" t="s">
        <v>10</v>
      </c>
      <c r="B45" s="28" t="s">
        <v>10</v>
      </c>
      <c r="C45" s="25" t="s">
        <v>10</v>
      </c>
      <c r="D45" s="24" t="s">
        <v>10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6"/>
    </row>
    <row r="46" spans="1:10" s="16" customFormat="1" ht="21.75" customHeight="1">
      <c r="A46" s="47"/>
      <c r="B46" s="55" t="s">
        <v>259</v>
      </c>
      <c r="C46" s="56"/>
      <c r="D46" s="46"/>
      <c r="E46" s="56"/>
      <c r="F46" s="56"/>
      <c r="G46" s="56"/>
      <c r="H46" s="56"/>
      <c r="I46" s="57" t="s">
        <v>10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/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>
        <f>I84</f>
        <v>143828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23</v>
      </c>
      <c r="E49" s="25" t="s">
        <v>10</v>
      </c>
      <c r="F49" s="25" t="s">
        <v>10</v>
      </c>
      <c r="G49" s="25" t="s">
        <v>10</v>
      </c>
      <c r="H49" s="25" t="s">
        <v>10</v>
      </c>
      <c r="I49" s="25">
        <f>I103</f>
        <v>246734</v>
      </c>
      <c r="J49" s="26"/>
    </row>
    <row r="50" spans="1:10" ht="21.75" customHeight="1">
      <c r="A50" s="27" t="s">
        <v>10</v>
      </c>
      <c r="B50" s="28" t="s">
        <v>194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>
        <f>I122</f>
        <v>442768</v>
      </c>
      <c r="J50" s="26"/>
    </row>
    <row r="51" spans="1:10" ht="21.75" customHeight="1">
      <c r="A51" s="27" t="s">
        <v>10</v>
      </c>
      <c r="B51" s="28" t="s">
        <v>195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>
        <f>I141</f>
        <v>238168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>
        <f>I160</f>
        <v>478866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>
        <f>I179</f>
        <v>181902</v>
      </c>
      <c r="J53" s="26"/>
    </row>
    <row r="54" spans="1:10" ht="21.75" customHeight="1">
      <c r="A54" s="27" t="s">
        <v>10</v>
      </c>
      <c r="B54" s="28" t="s">
        <v>196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>
        <f>I198</f>
        <v>56856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>
        <f>I217</f>
        <v>52940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>
        <f>I236</f>
        <v>184440</v>
      </c>
      <c r="J56" s="26"/>
    </row>
    <row r="57" spans="1:10" ht="21.75" customHeight="1">
      <c r="A57" s="27" t="s">
        <v>10</v>
      </c>
      <c r="B57" s="28" t="s">
        <v>10</v>
      </c>
      <c r="C57" s="25" t="s">
        <v>10</v>
      </c>
      <c r="D57" s="24" t="s">
        <v>10</v>
      </c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 t="s">
        <v>10</v>
      </c>
      <c r="B58" s="28" t="s">
        <v>10</v>
      </c>
      <c r="C58" s="25" t="s">
        <v>10</v>
      </c>
      <c r="D58" s="24" t="s">
        <v>10</v>
      </c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10</v>
      </c>
      <c r="C59" s="25" t="s">
        <v>10</v>
      </c>
      <c r="D59" s="24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10</v>
      </c>
      <c r="C60" s="25" t="s">
        <v>10</v>
      </c>
      <c r="D60" s="24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10</v>
      </c>
      <c r="C61" s="25" t="s">
        <v>10</v>
      </c>
      <c r="D61" s="24" t="s">
        <v>10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10</v>
      </c>
      <c r="C62" s="25" t="s">
        <v>10</v>
      </c>
      <c r="D62" s="24" t="s">
        <v>10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10</v>
      </c>
      <c r="C63" s="25" t="s">
        <v>10</v>
      </c>
      <c r="D63" s="24" t="s">
        <v>10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10</v>
      </c>
      <c r="C64" s="25" t="s">
        <v>10</v>
      </c>
      <c r="D64" s="24" t="s">
        <v>10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0"/>
      <c r="B65" s="42" t="s">
        <v>38</v>
      </c>
      <c r="C65" s="29" t="s">
        <v>10</v>
      </c>
      <c r="D65" s="30"/>
      <c r="E65" s="29"/>
      <c r="F65" s="29"/>
      <c r="G65" s="29"/>
      <c r="H65" s="29"/>
      <c r="I65" s="31">
        <f>SUM(I48:I64)</f>
        <v>2026502</v>
      </c>
      <c r="J65" s="13"/>
    </row>
    <row r="66" spans="1:10" ht="21.75" customHeight="1">
      <c r="A66" s="27"/>
      <c r="B66" s="40" t="s">
        <v>32</v>
      </c>
      <c r="C66" s="23" t="s">
        <v>10</v>
      </c>
      <c r="D66" s="24"/>
      <c r="E66" s="25" t="s">
        <v>10</v>
      </c>
      <c r="F66" s="25" t="s">
        <v>10</v>
      </c>
      <c r="G66" s="25" t="s">
        <v>10</v>
      </c>
      <c r="H66" s="25" t="s">
        <v>10</v>
      </c>
      <c r="I66" s="25"/>
      <c r="J66" s="26"/>
    </row>
    <row r="67" spans="1:10" ht="21.75" customHeight="1">
      <c r="A67" s="27" t="s">
        <v>10</v>
      </c>
      <c r="B67" s="28" t="s">
        <v>197</v>
      </c>
      <c r="C67" s="25">
        <v>4455</v>
      </c>
      <c r="D67" s="24" t="s">
        <v>22</v>
      </c>
      <c r="E67" s="25">
        <v>14</v>
      </c>
      <c r="F67" s="25">
        <f aca="true" t="shared" si="0" ref="F67:F83">ROUND(C67*E67,0)</f>
        <v>62370</v>
      </c>
      <c r="G67" s="25">
        <v>0</v>
      </c>
      <c r="H67" s="25">
        <f aca="true" t="shared" si="1" ref="H67:H83">ROUND(C67*G67,0)</f>
        <v>0</v>
      </c>
      <c r="I67" s="25">
        <f aca="true" t="shared" si="2" ref="I67:I83">F67+H67</f>
        <v>62370</v>
      </c>
      <c r="J67" s="26"/>
    </row>
    <row r="68" spans="1:10" ht="21.75" customHeight="1">
      <c r="A68" s="27" t="s">
        <v>10</v>
      </c>
      <c r="B68" s="28" t="s">
        <v>39</v>
      </c>
      <c r="C68" s="25">
        <v>261</v>
      </c>
      <c r="D68" s="24" t="s">
        <v>22</v>
      </c>
      <c r="E68" s="25">
        <v>19</v>
      </c>
      <c r="F68" s="25">
        <f t="shared" si="0"/>
        <v>4959</v>
      </c>
      <c r="G68" s="25">
        <v>0</v>
      </c>
      <c r="H68" s="25">
        <f t="shared" si="1"/>
        <v>0</v>
      </c>
      <c r="I68" s="25">
        <f t="shared" si="2"/>
        <v>4959</v>
      </c>
      <c r="J68" s="26"/>
    </row>
    <row r="69" spans="1:10" ht="21.75" customHeight="1">
      <c r="A69" s="27" t="s">
        <v>10</v>
      </c>
      <c r="B69" s="28" t="s">
        <v>40</v>
      </c>
      <c r="C69" s="25">
        <v>30</v>
      </c>
      <c r="D69" s="24" t="s">
        <v>22</v>
      </c>
      <c r="E69" s="25">
        <v>19</v>
      </c>
      <c r="F69" s="25">
        <f t="shared" si="0"/>
        <v>570</v>
      </c>
      <c r="G69" s="25">
        <v>0</v>
      </c>
      <c r="H69" s="25">
        <f t="shared" si="1"/>
        <v>0</v>
      </c>
      <c r="I69" s="25">
        <f t="shared" si="2"/>
        <v>570</v>
      </c>
      <c r="J69" s="26"/>
    </row>
    <row r="70" spans="1:10" ht="21.75" customHeight="1">
      <c r="A70" s="27" t="s">
        <v>10</v>
      </c>
      <c r="B70" s="28" t="s">
        <v>41</v>
      </c>
      <c r="C70" s="25">
        <v>4</v>
      </c>
      <c r="D70" s="24" t="s">
        <v>22</v>
      </c>
      <c r="E70" s="25">
        <v>25</v>
      </c>
      <c r="F70" s="25">
        <f t="shared" si="0"/>
        <v>100</v>
      </c>
      <c r="G70" s="25">
        <v>0</v>
      </c>
      <c r="H70" s="25">
        <f t="shared" si="1"/>
        <v>0</v>
      </c>
      <c r="I70" s="25">
        <f t="shared" si="2"/>
        <v>100</v>
      </c>
      <c r="J70" s="26"/>
    </row>
    <row r="71" spans="1:10" ht="21.75" customHeight="1">
      <c r="A71" s="27" t="s">
        <v>10</v>
      </c>
      <c r="B71" s="28" t="s">
        <v>42</v>
      </c>
      <c r="C71" s="25">
        <v>35</v>
      </c>
      <c r="D71" s="24" t="s">
        <v>198</v>
      </c>
      <c r="E71" s="25">
        <v>150</v>
      </c>
      <c r="F71" s="25">
        <f t="shared" si="0"/>
        <v>5250</v>
      </c>
      <c r="G71" s="25">
        <v>15</v>
      </c>
      <c r="H71" s="25">
        <f t="shared" si="1"/>
        <v>525</v>
      </c>
      <c r="I71" s="25">
        <f t="shared" si="2"/>
        <v>5775</v>
      </c>
      <c r="J71" s="26"/>
    </row>
    <row r="72" spans="1:10" ht="21.75" customHeight="1">
      <c r="A72" s="27" t="s">
        <v>10</v>
      </c>
      <c r="B72" s="28" t="s">
        <v>199</v>
      </c>
      <c r="C72" s="25">
        <v>58</v>
      </c>
      <c r="D72" s="24" t="s">
        <v>198</v>
      </c>
      <c r="E72" s="25">
        <v>240</v>
      </c>
      <c r="F72" s="25">
        <f t="shared" si="0"/>
        <v>13920</v>
      </c>
      <c r="G72" s="25">
        <v>0</v>
      </c>
      <c r="H72" s="25">
        <f t="shared" si="1"/>
        <v>0</v>
      </c>
      <c r="I72" s="25">
        <f t="shared" si="2"/>
        <v>13920</v>
      </c>
      <c r="J72" s="26"/>
    </row>
    <row r="73" spans="1:10" ht="21.75" customHeight="1">
      <c r="A73" s="27" t="s">
        <v>10</v>
      </c>
      <c r="B73" s="28" t="s">
        <v>200</v>
      </c>
      <c r="C73" s="25">
        <v>141</v>
      </c>
      <c r="D73" s="24" t="s">
        <v>198</v>
      </c>
      <c r="E73" s="25">
        <v>156</v>
      </c>
      <c r="F73" s="25">
        <f t="shared" si="0"/>
        <v>21996</v>
      </c>
      <c r="G73" s="25">
        <v>15</v>
      </c>
      <c r="H73" s="25">
        <f t="shared" si="1"/>
        <v>2115</v>
      </c>
      <c r="I73" s="25">
        <f t="shared" si="2"/>
        <v>24111</v>
      </c>
      <c r="J73" s="26"/>
    </row>
    <row r="74" spans="1:10" ht="21.75" customHeight="1">
      <c r="A74" s="27" t="s">
        <v>10</v>
      </c>
      <c r="B74" s="28" t="s">
        <v>201</v>
      </c>
      <c r="C74" s="25">
        <v>141</v>
      </c>
      <c r="D74" s="24" t="s">
        <v>198</v>
      </c>
      <c r="E74" s="25">
        <v>120</v>
      </c>
      <c r="F74" s="25">
        <f>ROUND(C74*E74,0)</f>
        <v>16920</v>
      </c>
      <c r="G74" s="25">
        <v>15</v>
      </c>
      <c r="H74" s="25">
        <f>ROUND(C74*G74,0)</f>
        <v>2115</v>
      </c>
      <c r="I74" s="25">
        <f>F74+H74</f>
        <v>19035</v>
      </c>
      <c r="J74" s="26"/>
    </row>
    <row r="75" spans="1:10" ht="21.75" customHeight="1">
      <c r="A75" s="27" t="s">
        <v>10</v>
      </c>
      <c r="B75" s="28" t="s">
        <v>202</v>
      </c>
      <c r="C75" s="25">
        <v>346</v>
      </c>
      <c r="D75" s="24" t="s">
        <v>43</v>
      </c>
      <c r="E75" s="25">
        <v>0</v>
      </c>
      <c r="F75" s="25">
        <f t="shared" si="0"/>
        <v>0</v>
      </c>
      <c r="G75" s="25">
        <v>23</v>
      </c>
      <c r="H75" s="25">
        <f t="shared" si="1"/>
        <v>7958</v>
      </c>
      <c r="I75" s="25">
        <f t="shared" si="2"/>
        <v>7958</v>
      </c>
      <c r="J75" s="26"/>
    </row>
    <row r="76" spans="1:10" ht="21.75" customHeight="1">
      <c r="A76" s="27" t="s">
        <v>10</v>
      </c>
      <c r="B76" s="28" t="s">
        <v>298</v>
      </c>
      <c r="C76" s="25">
        <v>4</v>
      </c>
      <c r="D76" s="24" t="s">
        <v>45</v>
      </c>
      <c r="E76" s="25">
        <v>750</v>
      </c>
      <c r="F76" s="25">
        <f t="shared" si="0"/>
        <v>3000</v>
      </c>
      <c r="G76" s="25">
        <v>0</v>
      </c>
      <c r="H76" s="25">
        <f t="shared" si="1"/>
        <v>0</v>
      </c>
      <c r="I76" s="25">
        <f t="shared" si="2"/>
        <v>3000</v>
      </c>
      <c r="J76" s="26"/>
    </row>
    <row r="77" spans="1:10" ht="21.75" customHeight="1">
      <c r="A77" s="27" t="s">
        <v>10</v>
      </c>
      <c r="B77" s="28" t="s">
        <v>299</v>
      </c>
      <c r="C77" s="25">
        <v>4</v>
      </c>
      <c r="D77" s="24" t="s">
        <v>45</v>
      </c>
      <c r="E77" s="25">
        <v>293</v>
      </c>
      <c r="F77" s="25">
        <f t="shared" si="0"/>
        <v>1172</v>
      </c>
      <c r="G77" s="25">
        <v>0</v>
      </c>
      <c r="H77" s="25">
        <f t="shared" si="1"/>
        <v>0</v>
      </c>
      <c r="I77" s="25">
        <f t="shared" si="2"/>
        <v>1172</v>
      </c>
      <c r="J77" s="26"/>
    </row>
    <row r="78" spans="1:10" ht="21.75" customHeight="1">
      <c r="A78" s="27" t="s">
        <v>10</v>
      </c>
      <c r="B78" s="28" t="s">
        <v>203</v>
      </c>
      <c r="C78" s="25">
        <v>2</v>
      </c>
      <c r="D78" s="24" t="s">
        <v>45</v>
      </c>
      <c r="E78" s="25">
        <v>429</v>
      </c>
      <c r="F78" s="25">
        <f t="shared" si="0"/>
        <v>858</v>
      </c>
      <c r="G78" s="25">
        <v>0</v>
      </c>
      <c r="H78" s="25">
        <f t="shared" si="1"/>
        <v>0</v>
      </c>
      <c r="I78" s="25">
        <f t="shared" si="2"/>
        <v>858</v>
      </c>
      <c r="J78" s="26"/>
    </row>
    <row r="79" spans="1:10" ht="21.75" customHeight="1">
      <c r="A79" s="27" t="s">
        <v>10</v>
      </c>
      <c r="B79" s="28"/>
      <c r="C79" s="25">
        <v>0</v>
      </c>
      <c r="D79" s="24"/>
      <c r="E79" s="25">
        <v>0</v>
      </c>
      <c r="F79" s="25">
        <f>ROUND(C79*E79,0)</f>
        <v>0</v>
      </c>
      <c r="G79" s="25">
        <v>0</v>
      </c>
      <c r="H79" s="25">
        <f>ROUND(C79*G79,0)</f>
        <v>0</v>
      </c>
      <c r="I79" s="25">
        <f>F79+H79</f>
        <v>0</v>
      </c>
      <c r="J79" s="26"/>
    </row>
    <row r="80" spans="1:10" ht="21.75" customHeight="1">
      <c r="A80" s="27" t="s">
        <v>10</v>
      </c>
      <c r="B80" s="28"/>
      <c r="C80" s="25">
        <v>0</v>
      </c>
      <c r="D80" s="24"/>
      <c r="E80" s="25">
        <v>0</v>
      </c>
      <c r="F80" s="25">
        <f>ROUND(C80*E80,0)</f>
        <v>0</v>
      </c>
      <c r="G80" s="25">
        <v>0</v>
      </c>
      <c r="H80" s="25">
        <f>ROUND(C80*G80,0)</f>
        <v>0</v>
      </c>
      <c r="I80" s="25">
        <f>F80+H80</f>
        <v>0</v>
      </c>
      <c r="J80" s="26"/>
    </row>
    <row r="81" spans="1:10" ht="21.75" customHeight="1">
      <c r="A81" s="27" t="s">
        <v>10</v>
      </c>
      <c r="B81" s="28" t="s">
        <v>10</v>
      </c>
      <c r="C81" s="25">
        <v>0</v>
      </c>
      <c r="D81" s="24" t="s">
        <v>10</v>
      </c>
      <c r="E81" s="25">
        <v>0</v>
      </c>
      <c r="F81" s="25">
        <f t="shared" si="0"/>
        <v>0</v>
      </c>
      <c r="G81" s="25">
        <v>0</v>
      </c>
      <c r="H81" s="25">
        <f t="shared" si="1"/>
        <v>0</v>
      </c>
      <c r="I81" s="25">
        <f t="shared" si="2"/>
        <v>0</v>
      </c>
      <c r="J81" s="26"/>
    </row>
    <row r="82" spans="1:10" ht="21.75" customHeight="1">
      <c r="A82" s="27" t="s">
        <v>10</v>
      </c>
      <c r="B82" s="28" t="s">
        <v>10</v>
      </c>
      <c r="C82" s="25">
        <v>0</v>
      </c>
      <c r="D82" s="24" t="s">
        <v>10</v>
      </c>
      <c r="E82" s="25">
        <v>0</v>
      </c>
      <c r="F82" s="25">
        <f t="shared" si="0"/>
        <v>0</v>
      </c>
      <c r="G82" s="25">
        <v>0</v>
      </c>
      <c r="H82" s="25">
        <f t="shared" si="1"/>
        <v>0</v>
      </c>
      <c r="I82" s="25">
        <f t="shared" si="2"/>
        <v>0</v>
      </c>
      <c r="J82" s="26"/>
    </row>
    <row r="83" spans="1:10" ht="21.75" customHeight="1">
      <c r="A83" s="27" t="s">
        <v>10</v>
      </c>
      <c r="B83" s="28" t="s">
        <v>10</v>
      </c>
      <c r="C83" s="25">
        <v>0</v>
      </c>
      <c r="D83" s="24" t="s">
        <v>10</v>
      </c>
      <c r="E83" s="25">
        <v>0</v>
      </c>
      <c r="F83" s="25">
        <f t="shared" si="0"/>
        <v>0</v>
      </c>
      <c r="G83" s="25">
        <v>0</v>
      </c>
      <c r="H83" s="25">
        <f t="shared" si="1"/>
        <v>0</v>
      </c>
      <c r="I83" s="25">
        <f t="shared" si="2"/>
        <v>0</v>
      </c>
      <c r="J83" s="26"/>
    </row>
    <row r="84" spans="1:10" ht="21.75" customHeight="1">
      <c r="A84" s="20"/>
      <c r="B84" s="13" t="s">
        <v>46</v>
      </c>
      <c r="C84" s="29" t="s">
        <v>10</v>
      </c>
      <c r="D84" s="30"/>
      <c r="E84" s="29"/>
      <c r="F84" s="29"/>
      <c r="G84" s="29"/>
      <c r="H84" s="29"/>
      <c r="I84" s="14">
        <f>SUM(I67:I83)</f>
        <v>143828</v>
      </c>
      <c r="J84" s="13"/>
    </row>
    <row r="85" spans="1:10" ht="21.75" customHeight="1">
      <c r="A85" s="27"/>
      <c r="B85" s="40" t="s">
        <v>33</v>
      </c>
      <c r="C85" s="23" t="s">
        <v>10</v>
      </c>
      <c r="D85" s="24"/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204</v>
      </c>
      <c r="C86" s="25">
        <v>601</v>
      </c>
      <c r="D86" s="24" t="s">
        <v>43</v>
      </c>
      <c r="E86" s="25">
        <v>245</v>
      </c>
      <c r="F86" s="25">
        <f aca="true" t="shared" si="3" ref="F86:F102">ROUND(C86*E86,0)</f>
        <v>147245</v>
      </c>
      <c r="G86" s="25">
        <v>0</v>
      </c>
      <c r="H86" s="25">
        <f aca="true" t="shared" si="4" ref="H86:H102">ROUND(C86*G86,0)</f>
        <v>0</v>
      </c>
      <c r="I86" s="25">
        <f aca="true" t="shared" si="5" ref="I86:I102">F86+H86</f>
        <v>147245</v>
      </c>
      <c r="J86" s="26"/>
    </row>
    <row r="87" spans="1:10" ht="21.75" customHeight="1">
      <c r="A87" s="27" t="s">
        <v>10</v>
      </c>
      <c r="B87" s="28" t="s">
        <v>205</v>
      </c>
      <c r="C87" s="25">
        <v>0</v>
      </c>
      <c r="D87" s="24" t="s">
        <v>10</v>
      </c>
      <c r="E87" s="25">
        <v>0</v>
      </c>
      <c r="F87" s="25">
        <f t="shared" si="3"/>
        <v>0</v>
      </c>
      <c r="G87" s="25">
        <v>0</v>
      </c>
      <c r="H87" s="25">
        <f t="shared" si="4"/>
        <v>0</v>
      </c>
      <c r="I87" s="25">
        <f t="shared" si="5"/>
        <v>0</v>
      </c>
      <c r="J87" s="26"/>
    </row>
    <row r="88" spans="1:10" ht="21.75" customHeight="1">
      <c r="A88" s="27" t="s">
        <v>10</v>
      </c>
      <c r="B88" s="28" t="s">
        <v>301</v>
      </c>
      <c r="C88" s="25">
        <v>11</v>
      </c>
      <c r="D88" s="24" t="s">
        <v>43</v>
      </c>
      <c r="E88" s="25">
        <v>265</v>
      </c>
      <c r="F88" s="25">
        <f t="shared" si="3"/>
        <v>2915</v>
      </c>
      <c r="G88" s="25">
        <v>0</v>
      </c>
      <c r="H88" s="25">
        <f t="shared" si="4"/>
        <v>0</v>
      </c>
      <c r="I88" s="25">
        <f t="shared" si="5"/>
        <v>2915</v>
      </c>
      <c r="J88" s="26"/>
    </row>
    <row r="89" spans="1:10" ht="21.75" customHeight="1">
      <c r="A89" s="27" t="s">
        <v>10</v>
      </c>
      <c r="B89" s="28" t="s">
        <v>260</v>
      </c>
      <c r="C89" s="25">
        <v>0</v>
      </c>
      <c r="D89" s="24" t="s">
        <v>10</v>
      </c>
      <c r="E89" s="25">
        <v>0</v>
      </c>
      <c r="F89" s="25">
        <f t="shared" si="3"/>
        <v>0</v>
      </c>
      <c r="G89" s="25">
        <v>0</v>
      </c>
      <c r="H89" s="25">
        <f t="shared" si="4"/>
        <v>0</v>
      </c>
      <c r="I89" s="25">
        <f t="shared" si="5"/>
        <v>0</v>
      </c>
      <c r="J89" s="26"/>
    </row>
    <row r="90" spans="1:10" ht="21.75" customHeight="1">
      <c r="A90" s="27" t="s">
        <v>10</v>
      </c>
      <c r="B90" s="28" t="s">
        <v>261</v>
      </c>
      <c r="C90" s="25">
        <v>13</v>
      </c>
      <c r="D90" s="24" t="s">
        <v>43</v>
      </c>
      <c r="E90" s="25">
        <v>260</v>
      </c>
      <c r="F90" s="25">
        <f t="shared" si="3"/>
        <v>3380</v>
      </c>
      <c r="G90" s="25">
        <v>0</v>
      </c>
      <c r="H90" s="25">
        <f t="shared" si="4"/>
        <v>0</v>
      </c>
      <c r="I90" s="25">
        <f t="shared" si="5"/>
        <v>3380</v>
      </c>
      <c r="J90" s="26"/>
    </row>
    <row r="91" spans="1:10" ht="21.75" customHeight="1">
      <c r="A91" s="27" t="s">
        <v>10</v>
      </c>
      <c r="B91" s="28" t="s">
        <v>262</v>
      </c>
      <c r="C91" s="25">
        <v>0</v>
      </c>
      <c r="D91" s="24" t="s">
        <v>10</v>
      </c>
      <c r="E91" s="25">
        <v>0</v>
      </c>
      <c r="F91" s="25">
        <f t="shared" si="3"/>
        <v>0</v>
      </c>
      <c r="G91" s="25">
        <v>0</v>
      </c>
      <c r="H91" s="25">
        <f t="shared" si="4"/>
        <v>0</v>
      </c>
      <c r="I91" s="25">
        <f t="shared" si="5"/>
        <v>0</v>
      </c>
      <c r="J91" s="26"/>
    </row>
    <row r="92" spans="1:10" ht="21.75" customHeight="1">
      <c r="A92" s="27" t="s">
        <v>10</v>
      </c>
      <c r="B92" s="28" t="s">
        <v>206</v>
      </c>
      <c r="C92" s="25">
        <v>152</v>
      </c>
      <c r="D92" s="24" t="s">
        <v>43</v>
      </c>
      <c r="E92" s="25">
        <v>571</v>
      </c>
      <c r="F92" s="25">
        <f t="shared" si="3"/>
        <v>86792</v>
      </c>
      <c r="G92" s="25">
        <v>0</v>
      </c>
      <c r="H92" s="25">
        <f t="shared" si="4"/>
        <v>0</v>
      </c>
      <c r="I92" s="25">
        <f t="shared" si="5"/>
        <v>86792</v>
      </c>
      <c r="J92" s="26"/>
    </row>
    <row r="93" spans="1:10" ht="21.75" customHeight="1">
      <c r="A93" s="27" t="s">
        <v>10</v>
      </c>
      <c r="B93" s="28" t="s">
        <v>263</v>
      </c>
      <c r="C93" s="25">
        <v>0</v>
      </c>
      <c r="D93" s="24" t="s">
        <v>10</v>
      </c>
      <c r="E93" s="25">
        <v>0</v>
      </c>
      <c r="F93" s="25">
        <f t="shared" si="3"/>
        <v>0</v>
      </c>
      <c r="G93" s="25">
        <v>0</v>
      </c>
      <c r="H93" s="25">
        <f t="shared" si="4"/>
        <v>0</v>
      </c>
      <c r="I93" s="25">
        <f t="shared" si="5"/>
        <v>0</v>
      </c>
      <c r="J93" s="26"/>
    </row>
    <row r="94" spans="1:10" ht="21.75" customHeight="1">
      <c r="A94" s="27" t="s">
        <v>10</v>
      </c>
      <c r="B94" s="28" t="s">
        <v>47</v>
      </c>
      <c r="C94" s="25">
        <v>66</v>
      </c>
      <c r="D94" s="24" t="s">
        <v>43</v>
      </c>
      <c r="E94" s="25">
        <v>45</v>
      </c>
      <c r="F94" s="25">
        <f t="shared" si="3"/>
        <v>2970</v>
      </c>
      <c r="G94" s="25">
        <v>52</v>
      </c>
      <c r="H94" s="25">
        <f t="shared" si="4"/>
        <v>3432</v>
      </c>
      <c r="I94" s="25">
        <f t="shared" si="5"/>
        <v>6402</v>
      </c>
      <c r="J94" s="26"/>
    </row>
    <row r="95" spans="1:10" ht="21.75" customHeight="1">
      <c r="A95" s="27" t="s">
        <v>10</v>
      </c>
      <c r="B95" s="28" t="s">
        <v>10</v>
      </c>
      <c r="C95" s="25">
        <v>0</v>
      </c>
      <c r="D95" s="24" t="s">
        <v>10</v>
      </c>
      <c r="E95" s="25">
        <v>0</v>
      </c>
      <c r="F95" s="25">
        <f t="shared" si="3"/>
        <v>0</v>
      </c>
      <c r="G95" s="25">
        <v>0</v>
      </c>
      <c r="H95" s="25">
        <f t="shared" si="4"/>
        <v>0</v>
      </c>
      <c r="I95" s="25">
        <f t="shared" si="5"/>
        <v>0</v>
      </c>
      <c r="J95" s="26"/>
    </row>
    <row r="96" spans="1:10" ht="21.75" customHeight="1">
      <c r="A96" s="27" t="s">
        <v>10</v>
      </c>
      <c r="B96" s="28" t="s">
        <v>10</v>
      </c>
      <c r="C96" s="25">
        <v>0</v>
      </c>
      <c r="D96" s="24" t="s">
        <v>10</v>
      </c>
      <c r="E96" s="25">
        <v>0</v>
      </c>
      <c r="F96" s="25">
        <f t="shared" si="3"/>
        <v>0</v>
      </c>
      <c r="G96" s="25">
        <v>0</v>
      </c>
      <c r="H96" s="25">
        <f t="shared" si="4"/>
        <v>0</v>
      </c>
      <c r="I96" s="25">
        <f t="shared" si="5"/>
        <v>0</v>
      </c>
      <c r="J96" s="26"/>
    </row>
    <row r="97" spans="1:10" ht="21.75" customHeight="1">
      <c r="A97" s="27" t="s">
        <v>10</v>
      </c>
      <c r="B97" s="28" t="s">
        <v>10</v>
      </c>
      <c r="C97" s="25">
        <v>0</v>
      </c>
      <c r="D97" s="24" t="s">
        <v>10</v>
      </c>
      <c r="E97" s="25">
        <v>0</v>
      </c>
      <c r="F97" s="25">
        <f t="shared" si="3"/>
        <v>0</v>
      </c>
      <c r="G97" s="25">
        <v>0</v>
      </c>
      <c r="H97" s="25">
        <f t="shared" si="4"/>
        <v>0</v>
      </c>
      <c r="I97" s="25">
        <f t="shared" si="5"/>
        <v>0</v>
      </c>
      <c r="J97" s="26"/>
    </row>
    <row r="98" spans="1:10" ht="21.75" customHeight="1">
      <c r="A98" s="27" t="s">
        <v>10</v>
      </c>
      <c r="B98" s="28" t="s">
        <v>10</v>
      </c>
      <c r="C98" s="25">
        <v>0</v>
      </c>
      <c r="D98" s="24" t="s">
        <v>10</v>
      </c>
      <c r="E98" s="25">
        <v>0</v>
      </c>
      <c r="F98" s="25">
        <f t="shared" si="3"/>
        <v>0</v>
      </c>
      <c r="G98" s="25">
        <v>0</v>
      </c>
      <c r="H98" s="25">
        <f t="shared" si="4"/>
        <v>0</v>
      </c>
      <c r="I98" s="25">
        <f t="shared" si="5"/>
        <v>0</v>
      </c>
      <c r="J98" s="26"/>
    </row>
    <row r="99" spans="1:10" ht="21.75" customHeight="1">
      <c r="A99" s="27" t="s">
        <v>10</v>
      </c>
      <c r="B99" s="28" t="s">
        <v>10</v>
      </c>
      <c r="C99" s="25">
        <v>0</v>
      </c>
      <c r="D99" s="24" t="s">
        <v>10</v>
      </c>
      <c r="E99" s="25">
        <v>0</v>
      </c>
      <c r="F99" s="25">
        <f t="shared" si="3"/>
        <v>0</v>
      </c>
      <c r="G99" s="25">
        <v>0</v>
      </c>
      <c r="H99" s="25">
        <f t="shared" si="4"/>
        <v>0</v>
      </c>
      <c r="I99" s="25">
        <f t="shared" si="5"/>
        <v>0</v>
      </c>
      <c r="J99" s="26"/>
    </row>
    <row r="100" spans="1:10" ht="21.75" customHeight="1">
      <c r="A100" s="27" t="s">
        <v>10</v>
      </c>
      <c r="B100" s="28" t="s">
        <v>10</v>
      </c>
      <c r="C100" s="25">
        <v>0</v>
      </c>
      <c r="D100" s="24" t="s">
        <v>10</v>
      </c>
      <c r="E100" s="25">
        <v>0</v>
      </c>
      <c r="F100" s="25">
        <f t="shared" si="3"/>
        <v>0</v>
      </c>
      <c r="G100" s="25">
        <v>0</v>
      </c>
      <c r="H100" s="25">
        <f t="shared" si="4"/>
        <v>0</v>
      </c>
      <c r="I100" s="25">
        <f t="shared" si="5"/>
        <v>0</v>
      </c>
      <c r="J100" s="26"/>
    </row>
    <row r="101" spans="1:10" ht="21.75" customHeight="1">
      <c r="A101" s="27" t="s">
        <v>10</v>
      </c>
      <c r="B101" s="28" t="s">
        <v>10</v>
      </c>
      <c r="C101" s="25">
        <v>0</v>
      </c>
      <c r="D101" s="24" t="s">
        <v>10</v>
      </c>
      <c r="E101" s="25">
        <v>0</v>
      </c>
      <c r="F101" s="25">
        <f t="shared" si="3"/>
        <v>0</v>
      </c>
      <c r="G101" s="25">
        <v>0</v>
      </c>
      <c r="H101" s="25">
        <f t="shared" si="4"/>
        <v>0</v>
      </c>
      <c r="I101" s="25">
        <f t="shared" si="5"/>
        <v>0</v>
      </c>
      <c r="J101" s="26"/>
    </row>
    <row r="102" spans="1:10" ht="21.75" customHeight="1">
      <c r="A102" s="27" t="s">
        <v>10</v>
      </c>
      <c r="B102" s="28" t="s">
        <v>10</v>
      </c>
      <c r="C102" s="25">
        <v>0</v>
      </c>
      <c r="D102" s="24" t="s">
        <v>10</v>
      </c>
      <c r="E102" s="25">
        <v>0</v>
      </c>
      <c r="F102" s="25">
        <f t="shared" si="3"/>
        <v>0</v>
      </c>
      <c r="G102" s="25">
        <v>0</v>
      </c>
      <c r="H102" s="25">
        <f t="shared" si="4"/>
        <v>0</v>
      </c>
      <c r="I102" s="25">
        <f t="shared" si="5"/>
        <v>0</v>
      </c>
      <c r="J102" s="26"/>
    </row>
    <row r="103" spans="1:10" ht="21.75" customHeight="1">
      <c r="A103" s="20"/>
      <c r="B103" s="13" t="s">
        <v>48</v>
      </c>
      <c r="C103" s="29" t="s">
        <v>10</v>
      </c>
      <c r="D103" s="30"/>
      <c r="E103" s="29"/>
      <c r="F103" s="29"/>
      <c r="G103" s="29"/>
      <c r="H103" s="29"/>
      <c r="I103" s="14">
        <f>SUM(I86:I102)</f>
        <v>246734</v>
      </c>
      <c r="J103" s="13"/>
    </row>
    <row r="104" spans="1:10" ht="21.75" customHeight="1">
      <c r="A104" s="27"/>
      <c r="B104" s="40" t="s">
        <v>194</v>
      </c>
      <c r="C104" s="23" t="s">
        <v>10</v>
      </c>
      <c r="D104" s="24"/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207</v>
      </c>
      <c r="C105" s="25">
        <v>859</v>
      </c>
      <c r="D105" s="24" t="s">
        <v>43</v>
      </c>
      <c r="E105" s="25">
        <v>136</v>
      </c>
      <c r="F105" s="25">
        <f>ROUND(C105*E105,0)</f>
        <v>116824</v>
      </c>
      <c r="G105" s="25">
        <v>59</v>
      </c>
      <c r="H105" s="25">
        <f>ROUND(C105*G105,0)</f>
        <v>50681</v>
      </c>
      <c r="I105" s="25">
        <f>F105+H105</f>
        <v>167505</v>
      </c>
      <c r="J105" s="26"/>
    </row>
    <row r="106" spans="1:10" ht="21.75" customHeight="1">
      <c r="A106" s="27" t="s">
        <v>10</v>
      </c>
      <c r="B106" s="28" t="s">
        <v>208</v>
      </c>
      <c r="C106" s="25">
        <v>8</v>
      </c>
      <c r="D106" s="24" t="s">
        <v>43</v>
      </c>
      <c r="E106" s="25">
        <v>144</v>
      </c>
      <c r="F106" s="25" t="s">
        <v>10</v>
      </c>
      <c r="G106" s="25">
        <v>59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209</v>
      </c>
      <c r="C107" s="25">
        <v>520</v>
      </c>
      <c r="D107" s="24" t="s">
        <v>198</v>
      </c>
      <c r="E107" s="25">
        <v>113</v>
      </c>
      <c r="F107" s="25">
        <f aca="true" t="shared" si="6" ref="F107:F121">ROUND(C107*E107,0)</f>
        <v>58760</v>
      </c>
      <c r="G107" s="25">
        <v>0</v>
      </c>
      <c r="H107" s="25">
        <f aca="true" t="shared" si="7" ref="H107:H121">ROUND(C107*G107,0)</f>
        <v>0</v>
      </c>
      <c r="I107" s="25">
        <f aca="true" t="shared" si="8" ref="I107:I121">F107+H107</f>
        <v>58760</v>
      </c>
      <c r="J107" s="26"/>
    </row>
    <row r="108" spans="1:10" ht="21.75" customHeight="1">
      <c r="A108" s="27" t="s">
        <v>10</v>
      </c>
      <c r="B108" s="28" t="s">
        <v>49</v>
      </c>
      <c r="C108" s="25">
        <v>1506</v>
      </c>
      <c r="D108" s="24" t="s">
        <v>43</v>
      </c>
      <c r="E108" s="25">
        <v>35</v>
      </c>
      <c r="F108" s="25">
        <f t="shared" si="6"/>
        <v>52710</v>
      </c>
      <c r="G108" s="25">
        <v>44</v>
      </c>
      <c r="H108" s="25">
        <f t="shared" si="7"/>
        <v>66264</v>
      </c>
      <c r="I108" s="25">
        <f t="shared" si="8"/>
        <v>118974</v>
      </c>
      <c r="J108" s="26"/>
    </row>
    <row r="109" spans="1:10" ht="21.75" customHeight="1">
      <c r="A109" s="27" t="s">
        <v>10</v>
      </c>
      <c r="B109" s="28" t="s">
        <v>210</v>
      </c>
      <c r="C109" s="25">
        <v>102</v>
      </c>
      <c r="D109" s="24" t="s">
        <v>43</v>
      </c>
      <c r="E109" s="25">
        <v>208</v>
      </c>
      <c r="F109" s="25">
        <f t="shared" si="6"/>
        <v>21216</v>
      </c>
      <c r="G109" s="25">
        <v>115</v>
      </c>
      <c r="H109" s="25">
        <f t="shared" si="7"/>
        <v>11730</v>
      </c>
      <c r="I109" s="25">
        <f t="shared" si="8"/>
        <v>32946</v>
      </c>
      <c r="J109" s="26"/>
    </row>
    <row r="110" spans="1:10" ht="21.75" customHeight="1">
      <c r="A110" s="27" t="s">
        <v>10</v>
      </c>
      <c r="B110" s="28" t="s">
        <v>50</v>
      </c>
      <c r="C110" s="25">
        <v>10</v>
      </c>
      <c r="D110" s="24" t="s">
        <v>43</v>
      </c>
      <c r="E110" s="25">
        <v>328</v>
      </c>
      <c r="F110" s="25">
        <f t="shared" si="6"/>
        <v>3280</v>
      </c>
      <c r="G110" s="25">
        <v>136</v>
      </c>
      <c r="H110" s="25">
        <f t="shared" si="7"/>
        <v>1360</v>
      </c>
      <c r="I110" s="25">
        <f t="shared" si="8"/>
        <v>4640</v>
      </c>
      <c r="J110" s="26"/>
    </row>
    <row r="111" spans="1:10" ht="21.75" customHeight="1">
      <c r="A111" s="27" t="s">
        <v>10</v>
      </c>
      <c r="B111" s="28" t="s">
        <v>211</v>
      </c>
      <c r="C111" s="25">
        <v>689</v>
      </c>
      <c r="D111" s="24" t="s">
        <v>43</v>
      </c>
      <c r="E111" s="25">
        <v>35</v>
      </c>
      <c r="F111" s="25">
        <f t="shared" si="6"/>
        <v>24115</v>
      </c>
      <c r="G111" s="25">
        <v>52</v>
      </c>
      <c r="H111" s="25">
        <f t="shared" si="7"/>
        <v>35828</v>
      </c>
      <c r="I111" s="25">
        <f t="shared" si="8"/>
        <v>59943</v>
      </c>
      <c r="J111" s="26"/>
    </row>
    <row r="112" spans="1:10" ht="21.75" customHeight="1">
      <c r="A112" s="27" t="s">
        <v>10</v>
      </c>
      <c r="B112" s="28" t="s">
        <v>10</v>
      </c>
      <c r="C112" s="25">
        <v>0</v>
      </c>
      <c r="D112" s="24"/>
      <c r="E112" s="25">
        <v>0</v>
      </c>
      <c r="F112" s="25">
        <f t="shared" si="6"/>
        <v>0</v>
      </c>
      <c r="G112" s="25">
        <v>0</v>
      </c>
      <c r="H112" s="25">
        <f t="shared" si="7"/>
        <v>0</v>
      </c>
      <c r="I112" s="25">
        <f t="shared" si="8"/>
        <v>0</v>
      </c>
      <c r="J112" s="26"/>
    </row>
    <row r="113" spans="1:10" ht="21.75" customHeight="1">
      <c r="A113" s="27" t="s">
        <v>10</v>
      </c>
      <c r="B113" s="28" t="s">
        <v>10</v>
      </c>
      <c r="C113" s="25">
        <v>0</v>
      </c>
      <c r="D113" s="24" t="s">
        <v>10</v>
      </c>
      <c r="E113" s="25">
        <v>0</v>
      </c>
      <c r="F113" s="25">
        <f t="shared" si="6"/>
        <v>0</v>
      </c>
      <c r="G113" s="25">
        <v>0</v>
      </c>
      <c r="H113" s="25">
        <f t="shared" si="7"/>
        <v>0</v>
      </c>
      <c r="I113" s="25">
        <f t="shared" si="8"/>
        <v>0</v>
      </c>
      <c r="J113" s="26"/>
    </row>
    <row r="114" spans="1:10" ht="21.75" customHeight="1">
      <c r="A114" s="27" t="s">
        <v>10</v>
      </c>
      <c r="B114" s="28" t="s">
        <v>10</v>
      </c>
      <c r="C114" s="25">
        <v>0</v>
      </c>
      <c r="D114" s="24" t="s">
        <v>10</v>
      </c>
      <c r="E114" s="25">
        <v>0</v>
      </c>
      <c r="F114" s="25">
        <f t="shared" si="6"/>
        <v>0</v>
      </c>
      <c r="G114" s="25">
        <v>0</v>
      </c>
      <c r="H114" s="25">
        <f t="shared" si="7"/>
        <v>0</v>
      </c>
      <c r="I114" s="25">
        <f t="shared" si="8"/>
        <v>0</v>
      </c>
      <c r="J114" s="26"/>
    </row>
    <row r="115" spans="1:10" ht="21.75" customHeight="1">
      <c r="A115" s="27" t="s">
        <v>10</v>
      </c>
      <c r="B115" s="28" t="s">
        <v>10</v>
      </c>
      <c r="C115" s="25">
        <v>0</v>
      </c>
      <c r="D115" s="24" t="s">
        <v>10</v>
      </c>
      <c r="E115" s="25">
        <v>0</v>
      </c>
      <c r="F115" s="25">
        <f t="shared" si="6"/>
        <v>0</v>
      </c>
      <c r="G115" s="25">
        <v>0</v>
      </c>
      <c r="H115" s="25">
        <f t="shared" si="7"/>
        <v>0</v>
      </c>
      <c r="I115" s="25">
        <f t="shared" si="8"/>
        <v>0</v>
      </c>
      <c r="J115" s="26"/>
    </row>
    <row r="116" spans="1:10" ht="21.75" customHeight="1">
      <c r="A116" s="27" t="s">
        <v>10</v>
      </c>
      <c r="B116" s="28" t="s">
        <v>10</v>
      </c>
      <c r="C116" s="25">
        <v>0</v>
      </c>
      <c r="D116" s="24" t="s">
        <v>10</v>
      </c>
      <c r="E116" s="25">
        <v>0</v>
      </c>
      <c r="F116" s="25">
        <f t="shared" si="6"/>
        <v>0</v>
      </c>
      <c r="G116" s="25">
        <v>0</v>
      </c>
      <c r="H116" s="25">
        <f t="shared" si="7"/>
        <v>0</v>
      </c>
      <c r="I116" s="25">
        <f t="shared" si="8"/>
        <v>0</v>
      </c>
      <c r="J116" s="26"/>
    </row>
    <row r="117" spans="1:10" ht="21.75" customHeight="1">
      <c r="A117" s="27" t="s">
        <v>10</v>
      </c>
      <c r="B117" s="28" t="s">
        <v>10</v>
      </c>
      <c r="C117" s="25">
        <v>0</v>
      </c>
      <c r="D117" s="24" t="s">
        <v>10</v>
      </c>
      <c r="E117" s="25">
        <v>0</v>
      </c>
      <c r="F117" s="25">
        <f t="shared" si="6"/>
        <v>0</v>
      </c>
      <c r="G117" s="25">
        <v>0</v>
      </c>
      <c r="H117" s="25">
        <f t="shared" si="7"/>
        <v>0</v>
      </c>
      <c r="I117" s="25">
        <f t="shared" si="8"/>
        <v>0</v>
      </c>
      <c r="J117" s="26"/>
    </row>
    <row r="118" spans="1:10" ht="21.75" customHeight="1">
      <c r="A118" s="27" t="s">
        <v>10</v>
      </c>
      <c r="B118" s="28" t="s">
        <v>10</v>
      </c>
      <c r="C118" s="25">
        <v>0</v>
      </c>
      <c r="D118" s="24" t="s">
        <v>10</v>
      </c>
      <c r="E118" s="25">
        <v>0</v>
      </c>
      <c r="F118" s="25">
        <f t="shared" si="6"/>
        <v>0</v>
      </c>
      <c r="G118" s="25">
        <v>0</v>
      </c>
      <c r="H118" s="25">
        <f t="shared" si="7"/>
        <v>0</v>
      </c>
      <c r="I118" s="25">
        <f t="shared" si="8"/>
        <v>0</v>
      </c>
      <c r="J118" s="26"/>
    </row>
    <row r="119" spans="1:10" ht="21.75" customHeight="1">
      <c r="A119" s="27" t="s">
        <v>10</v>
      </c>
      <c r="B119" s="28" t="s">
        <v>10</v>
      </c>
      <c r="C119" s="25">
        <v>0</v>
      </c>
      <c r="D119" s="24" t="s">
        <v>10</v>
      </c>
      <c r="E119" s="25">
        <v>0</v>
      </c>
      <c r="F119" s="25">
        <f t="shared" si="6"/>
        <v>0</v>
      </c>
      <c r="G119" s="25">
        <v>0</v>
      </c>
      <c r="H119" s="25">
        <f t="shared" si="7"/>
        <v>0</v>
      </c>
      <c r="I119" s="25">
        <f t="shared" si="8"/>
        <v>0</v>
      </c>
      <c r="J119" s="26"/>
    </row>
    <row r="120" spans="1:10" ht="21.75" customHeight="1">
      <c r="A120" s="27" t="s">
        <v>10</v>
      </c>
      <c r="B120" s="28" t="s">
        <v>10</v>
      </c>
      <c r="C120" s="25">
        <v>0</v>
      </c>
      <c r="D120" s="24" t="s">
        <v>10</v>
      </c>
      <c r="E120" s="25">
        <v>0</v>
      </c>
      <c r="F120" s="25">
        <f t="shared" si="6"/>
        <v>0</v>
      </c>
      <c r="G120" s="25">
        <v>0</v>
      </c>
      <c r="H120" s="25">
        <f t="shared" si="7"/>
        <v>0</v>
      </c>
      <c r="I120" s="25">
        <f t="shared" si="8"/>
        <v>0</v>
      </c>
      <c r="J120" s="26"/>
    </row>
    <row r="121" spans="1:10" ht="21.75" customHeight="1">
      <c r="A121" s="27" t="s">
        <v>10</v>
      </c>
      <c r="B121" s="28" t="s">
        <v>10</v>
      </c>
      <c r="C121" s="25">
        <v>0</v>
      </c>
      <c r="D121" s="24" t="s">
        <v>10</v>
      </c>
      <c r="E121" s="25">
        <v>0</v>
      </c>
      <c r="F121" s="25">
        <f t="shared" si="6"/>
        <v>0</v>
      </c>
      <c r="G121" s="25">
        <v>0</v>
      </c>
      <c r="H121" s="25">
        <f t="shared" si="7"/>
        <v>0</v>
      </c>
      <c r="I121" s="25">
        <f t="shared" si="8"/>
        <v>0</v>
      </c>
      <c r="J121" s="26"/>
    </row>
    <row r="122" spans="1:10" ht="21.75" customHeight="1">
      <c r="A122" s="20"/>
      <c r="B122" s="13" t="s">
        <v>51</v>
      </c>
      <c r="C122" s="29" t="s">
        <v>10</v>
      </c>
      <c r="D122" s="30"/>
      <c r="E122" s="29"/>
      <c r="F122" s="29"/>
      <c r="G122" s="29"/>
      <c r="H122" s="29"/>
      <c r="I122" s="14">
        <f>SUM(I105:I121)</f>
        <v>442768</v>
      </c>
      <c r="J122" s="13"/>
    </row>
    <row r="123" spans="1:10" ht="21.75" customHeight="1">
      <c r="A123" s="27"/>
      <c r="B123" s="40" t="s">
        <v>212</v>
      </c>
      <c r="C123" s="23" t="s">
        <v>10</v>
      </c>
      <c r="D123" s="24"/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213</v>
      </c>
      <c r="C124" s="25">
        <v>168</v>
      </c>
      <c r="D124" s="24" t="s">
        <v>43</v>
      </c>
      <c r="E124" s="25">
        <v>314</v>
      </c>
      <c r="F124" s="25">
        <f aca="true" t="shared" si="9" ref="F124:F140">ROUND(C124*E124,0)</f>
        <v>52752</v>
      </c>
      <c r="G124" s="25">
        <v>104</v>
      </c>
      <c r="H124" s="25">
        <f aca="true" t="shared" si="10" ref="H124:H140">ROUND(C124*G124,0)</f>
        <v>17472</v>
      </c>
      <c r="I124" s="25">
        <f aca="true" t="shared" si="11" ref="I124:I140">F124+H124</f>
        <v>70224</v>
      </c>
      <c r="J124" s="26"/>
    </row>
    <row r="125" spans="1:10" ht="21.75" customHeight="1">
      <c r="A125" s="27" t="s">
        <v>10</v>
      </c>
      <c r="B125" s="28" t="s">
        <v>214</v>
      </c>
      <c r="C125" s="25">
        <v>359</v>
      </c>
      <c r="D125" s="24" t="s">
        <v>43</v>
      </c>
      <c r="E125" s="25">
        <v>217</v>
      </c>
      <c r="F125" s="25">
        <f t="shared" si="9"/>
        <v>77903</v>
      </c>
      <c r="G125" s="25">
        <v>104</v>
      </c>
      <c r="H125" s="25">
        <f t="shared" si="10"/>
        <v>37336</v>
      </c>
      <c r="I125" s="25">
        <f t="shared" si="11"/>
        <v>115239</v>
      </c>
      <c r="J125" s="26"/>
    </row>
    <row r="126" spans="1:10" ht="21.75" customHeight="1">
      <c r="A126" s="27" t="s">
        <v>10</v>
      </c>
      <c r="B126" s="28" t="s">
        <v>215</v>
      </c>
      <c r="C126" s="25">
        <v>22</v>
      </c>
      <c r="D126" s="24" t="s">
        <v>43</v>
      </c>
      <c r="E126" s="25">
        <v>212</v>
      </c>
      <c r="F126" s="25">
        <f t="shared" si="9"/>
        <v>4664</v>
      </c>
      <c r="G126" s="25">
        <v>104</v>
      </c>
      <c r="H126" s="25">
        <f t="shared" si="10"/>
        <v>2288</v>
      </c>
      <c r="I126" s="25">
        <f t="shared" si="11"/>
        <v>6952</v>
      </c>
      <c r="J126" s="26"/>
    </row>
    <row r="127" spans="1:10" ht="21.75" customHeight="1">
      <c r="A127" s="27" t="s">
        <v>10</v>
      </c>
      <c r="B127" s="28" t="s">
        <v>216</v>
      </c>
      <c r="C127" s="25">
        <v>96</v>
      </c>
      <c r="D127" s="24" t="s">
        <v>43</v>
      </c>
      <c r="E127" s="25">
        <v>350</v>
      </c>
      <c r="F127" s="25">
        <f t="shared" si="9"/>
        <v>33600</v>
      </c>
      <c r="G127" s="25">
        <v>0</v>
      </c>
      <c r="H127" s="25">
        <f t="shared" si="10"/>
        <v>0</v>
      </c>
      <c r="I127" s="25">
        <f t="shared" si="11"/>
        <v>33600</v>
      </c>
      <c r="J127" s="26"/>
    </row>
    <row r="128" spans="1:10" ht="21.75" customHeight="1">
      <c r="A128" s="27" t="s">
        <v>10</v>
      </c>
      <c r="B128" s="28" t="s">
        <v>52</v>
      </c>
      <c r="C128" s="25">
        <v>45</v>
      </c>
      <c r="D128" s="24" t="s">
        <v>43</v>
      </c>
      <c r="E128" s="25">
        <v>0</v>
      </c>
      <c r="F128" s="25">
        <f t="shared" si="9"/>
        <v>0</v>
      </c>
      <c r="G128" s="25">
        <v>29</v>
      </c>
      <c r="H128" s="25">
        <f t="shared" si="10"/>
        <v>1305</v>
      </c>
      <c r="I128" s="25">
        <f t="shared" si="11"/>
        <v>1305</v>
      </c>
      <c r="J128" s="26"/>
    </row>
    <row r="129" spans="1:10" ht="21.75" customHeight="1">
      <c r="A129" s="27" t="s">
        <v>10</v>
      </c>
      <c r="B129" s="28" t="s">
        <v>53</v>
      </c>
      <c r="C129" s="25">
        <v>96</v>
      </c>
      <c r="D129" s="24" t="s">
        <v>43</v>
      </c>
      <c r="E129" s="25">
        <v>76</v>
      </c>
      <c r="F129" s="25">
        <f t="shared" si="9"/>
        <v>7296</v>
      </c>
      <c r="G129" s="25">
        <v>37</v>
      </c>
      <c r="H129" s="25">
        <f t="shared" si="10"/>
        <v>3552</v>
      </c>
      <c r="I129" s="25">
        <f t="shared" si="11"/>
        <v>10848</v>
      </c>
      <c r="J129" s="26"/>
    </row>
    <row r="130" spans="1:10" ht="21.75" customHeight="1">
      <c r="A130" s="27" t="s">
        <v>10</v>
      </c>
      <c r="B130" s="28" t="s">
        <v>10</v>
      </c>
      <c r="C130" s="25">
        <v>0</v>
      </c>
      <c r="D130" s="24" t="s">
        <v>10</v>
      </c>
      <c r="E130" s="25">
        <v>0</v>
      </c>
      <c r="F130" s="25">
        <f t="shared" si="9"/>
        <v>0</v>
      </c>
      <c r="G130" s="25">
        <v>0</v>
      </c>
      <c r="H130" s="25">
        <f t="shared" si="10"/>
        <v>0</v>
      </c>
      <c r="I130" s="25">
        <f t="shared" si="11"/>
        <v>0</v>
      </c>
      <c r="J130" s="26"/>
    </row>
    <row r="131" spans="1:10" ht="21.75" customHeight="1">
      <c r="A131" s="27" t="s">
        <v>10</v>
      </c>
      <c r="B131" s="28" t="s">
        <v>10</v>
      </c>
      <c r="C131" s="25">
        <v>0</v>
      </c>
      <c r="D131" s="24" t="s">
        <v>10</v>
      </c>
      <c r="E131" s="25">
        <v>0</v>
      </c>
      <c r="F131" s="25">
        <f t="shared" si="9"/>
        <v>0</v>
      </c>
      <c r="G131" s="25">
        <v>0</v>
      </c>
      <c r="H131" s="25">
        <f t="shared" si="10"/>
        <v>0</v>
      </c>
      <c r="I131" s="25">
        <f t="shared" si="11"/>
        <v>0</v>
      </c>
      <c r="J131" s="26"/>
    </row>
    <row r="132" spans="1:10" ht="21.75" customHeight="1">
      <c r="A132" s="27" t="s">
        <v>10</v>
      </c>
      <c r="B132" s="28" t="s">
        <v>10</v>
      </c>
      <c r="C132" s="25">
        <v>0</v>
      </c>
      <c r="D132" s="24" t="s">
        <v>10</v>
      </c>
      <c r="E132" s="25">
        <v>0</v>
      </c>
      <c r="F132" s="25">
        <f t="shared" si="9"/>
        <v>0</v>
      </c>
      <c r="G132" s="25">
        <v>0</v>
      </c>
      <c r="H132" s="25">
        <f t="shared" si="10"/>
        <v>0</v>
      </c>
      <c r="I132" s="25">
        <f t="shared" si="11"/>
        <v>0</v>
      </c>
      <c r="J132" s="26"/>
    </row>
    <row r="133" spans="1:10" ht="21.75" customHeight="1">
      <c r="A133" s="27" t="s">
        <v>10</v>
      </c>
      <c r="B133" s="28" t="s">
        <v>10</v>
      </c>
      <c r="C133" s="25">
        <v>0</v>
      </c>
      <c r="D133" s="24" t="s">
        <v>10</v>
      </c>
      <c r="E133" s="25">
        <v>0</v>
      </c>
      <c r="F133" s="25">
        <f t="shared" si="9"/>
        <v>0</v>
      </c>
      <c r="G133" s="25">
        <v>0</v>
      </c>
      <c r="H133" s="25">
        <f t="shared" si="10"/>
        <v>0</v>
      </c>
      <c r="I133" s="25">
        <f t="shared" si="11"/>
        <v>0</v>
      </c>
      <c r="J133" s="26"/>
    </row>
    <row r="134" spans="1:10" ht="21.75" customHeight="1">
      <c r="A134" s="27" t="s">
        <v>10</v>
      </c>
      <c r="B134" s="28" t="s">
        <v>10</v>
      </c>
      <c r="C134" s="25">
        <v>0</v>
      </c>
      <c r="D134" s="24" t="s">
        <v>10</v>
      </c>
      <c r="E134" s="25">
        <v>0</v>
      </c>
      <c r="F134" s="25">
        <f t="shared" si="9"/>
        <v>0</v>
      </c>
      <c r="G134" s="25">
        <v>0</v>
      </c>
      <c r="H134" s="25">
        <f t="shared" si="10"/>
        <v>0</v>
      </c>
      <c r="I134" s="25">
        <f t="shared" si="11"/>
        <v>0</v>
      </c>
      <c r="J134" s="26"/>
    </row>
    <row r="135" spans="1:10" ht="21.75" customHeight="1">
      <c r="A135" s="27" t="s">
        <v>10</v>
      </c>
      <c r="B135" s="28" t="s">
        <v>10</v>
      </c>
      <c r="C135" s="25">
        <v>0</v>
      </c>
      <c r="D135" s="24" t="s">
        <v>10</v>
      </c>
      <c r="E135" s="25">
        <v>0</v>
      </c>
      <c r="F135" s="25">
        <f t="shared" si="9"/>
        <v>0</v>
      </c>
      <c r="G135" s="25">
        <v>0</v>
      </c>
      <c r="H135" s="25">
        <f t="shared" si="10"/>
        <v>0</v>
      </c>
      <c r="I135" s="25">
        <f t="shared" si="11"/>
        <v>0</v>
      </c>
      <c r="J135" s="26"/>
    </row>
    <row r="136" spans="1:10" ht="21.75" customHeight="1">
      <c r="A136" s="27" t="s">
        <v>10</v>
      </c>
      <c r="B136" s="28" t="s">
        <v>10</v>
      </c>
      <c r="C136" s="25">
        <v>0</v>
      </c>
      <c r="D136" s="24" t="s">
        <v>10</v>
      </c>
      <c r="E136" s="25">
        <v>0</v>
      </c>
      <c r="F136" s="25">
        <f t="shared" si="9"/>
        <v>0</v>
      </c>
      <c r="G136" s="25">
        <v>0</v>
      </c>
      <c r="H136" s="25">
        <f t="shared" si="10"/>
        <v>0</v>
      </c>
      <c r="I136" s="25">
        <f t="shared" si="11"/>
        <v>0</v>
      </c>
      <c r="J136" s="26"/>
    </row>
    <row r="137" spans="1:10" ht="21.75" customHeight="1">
      <c r="A137" s="27" t="s">
        <v>10</v>
      </c>
      <c r="B137" s="28" t="s">
        <v>10</v>
      </c>
      <c r="C137" s="25">
        <v>0</v>
      </c>
      <c r="D137" s="24" t="s">
        <v>10</v>
      </c>
      <c r="E137" s="25">
        <v>0</v>
      </c>
      <c r="F137" s="25">
        <f t="shared" si="9"/>
        <v>0</v>
      </c>
      <c r="G137" s="25">
        <v>0</v>
      </c>
      <c r="H137" s="25">
        <f t="shared" si="10"/>
        <v>0</v>
      </c>
      <c r="I137" s="25">
        <f t="shared" si="11"/>
        <v>0</v>
      </c>
      <c r="J137" s="26"/>
    </row>
    <row r="138" spans="1:10" ht="21.75" customHeight="1">
      <c r="A138" s="27" t="s">
        <v>10</v>
      </c>
      <c r="B138" s="28" t="s">
        <v>10</v>
      </c>
      <c r="C138" s="25">
        <v>0</v>
      </c>
      <c r="D138" s="24" t="s">
        <v>10</v>
      </c>
      <c r="E138" s="25">
        <v>0</v>
      </c>
      <c r="F138" s="25">
        <f t="shared" si="9"/>
        <v>0</v>
      </c>
      <c r="G138" s="25">
        <v>0</v>
      </c>
      <c r="H138" s="25">
        <f t="shared" si="10"/>
        <v>0</v>
      </c>
      <c r="I138" s="25">
        <f t="shared" si="11"/>
        <v>0</v>
      </c>
      <c r="J138" s="26"/>
    </row>
    <row r="139" spans="1:10" ht="21.75" customHeight="1">
      <c r="A139" s="27" t="s">
        <v>10</v>
      </c>
      <c r="B139" s="28" t="s">
        <v>10</v>
      </c>
      <c r="C139" s="25">
        <v>0</v>
      </c>
      <c r="D139" s="24" t="s">
        <v>10</v>
      </c>
      <c r="E139" s="25">
        <v>0</v>
      </c>
      <c r="F139" s="25">
        <f t="shared" si="9"/>
        <v>0</v>
      </c>
      <c r="G139" s="25">
        <v>0</v>
      </c>
      <c r="H139" s="25">
        <f t="shared" si="10"/>
        <v>0</v>
      </c>
      <c r="I139" s="25">
        <f t="shared" si="11"/>
        <v>0</v>
      </c>
      <c r="J139" s="26"/>
    </row>
    <row r="140" spans="1:10" ht="21.75" customHeight="1">
      <c r="A140" s="27" t="s">
        <v>10</v>
      </c>
      <c r="B140" s="28" t="s">
        <v>10</v>
      </c>
      <c r="C140" s="25">
        <v>0</v>
      </c>
      <c r="D140" s="24" t="s">
        <v>10</v>
      </c>
      <c r="E140" s="25">
        <v>0</v>
      </c>
      <c r="F140" s="25">
        <f t="shared" si="9"/>
        <v>0</v>
      </c>
      <c r="G140" s="25">
        <v>0</v>
      </c>
      <c r="H140" s="25">
        <f t="shared" si="10"/>
        <v>0</v>
      </c>
      <c r="I140" s="25">
        <f t="shared" si="11"/>
        <v>0</v>
      </c>
      <c r="J140" s="26"/>
    </row>
    <row r="141" spans="1:10" ht="21.75" customHeight="1">
      <c r="A141" s="20"/>
      <c r="B141" s="13" t="s">
        <v>54</v>
      </c>
      <c r="C141" s="29" t="s">
        <v>10</v>
      </c>
      <c r="D141" s="30"/>
      <c r="E141" s="29"/>
      <c r="F141" s="29"/>
      <c r="G141" s="29"/>
      <c r="H141" s="29"/>
      <c r="I141" s="14">
        <f>SUM(I124:I140)</f>
        <v>238168</v>
      </c>
      <c r="J141" s="13"/>
    </row>
    <row r="142" spans="1:10" ht="21.75" customHeight="1">
      <c r="A142" s="27"/>
      <c r="B142" s="40" t="s">
        <v>55</v>
      </c>
      <c r="C142" s="23" t="s">
        <v>10</v>
      </c>
      <c r="D142" s="24"/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.75" customHeight="1">
      <c r="A143" s="27" t="s">
        <v>10</v>
      </c>
      <c r="B143" s="28" t="s">
        <v>56</v>
      </c>
      <c r="C143" s="25">
        <v>4</v>
      </c>
      <c r="D143" s="24" t="s">
        <v>45</v>
      </c>
      <c r="E143" s="25">
        <f>ROUND(14800*90%,0)</f>
        <v>13320</v>
      </c>
      <c r="F143" s="25">
        <f aca="true" t="shared" si="12" ref="F143:F159">ROUND(C143*E143,0)</f>
        <v>53280</v>
      </c>
      <c r="G143" s="25">
        <v>0</v>
      </c>
      <c r="H143" s="25">
        <f aca="true" t="shared" si="13" ref="H143:H159">ROUND(C143*G143,0)</f>
        <v>0</v>
      </c>
      <c r="I143" s="25">
        <f aca="true" t="shared" si="14" ref="I143:I159">F143+H143</f>
        <v>53280</v>
      </c>
      <c r="J143" s="26"/>
    </row>
    <row r="144" spans="1:10" ht="21.75" customHeight="1">
      <c r="A144" s="27" t="s">
        <v>10</v>
      </c>
      <c r="B144" s="28" t="s">
        <v>57</v>
      </c>
      <c r="C144" s="25">
        <v>4</v>
      </c>
      <c r="D144" s="24" t="s">
        <v>45</v>
      </c>
      <c r="E144" s="25">
        <f>ROUND(16952*90%,0)</f>
        <v>15257</v>
      </c>
      <c r="F144" s="25">
        <f t="shared" si="12"/>
        <v>61028</v>
      </c>
      <c r="G144" s="25">
        <v>0</v>
      </c>
      <c r="H144" s="25">
        <f t="shared" si="13"/>
        <v>0</v>
      </c>
      <c r="I144" s="25">
        <f t="shared" si="14"/>
        <v>61028</v>
      </c>
      <c r="J144" s="26"/>
    </row>
    <row r="145" spans="1:10" ht="21.75" customHeight="1">
      <c r="A145" s="27" t="s">
        <v>10</v>
      </c>
      <c r="B145" s="28" t="s">
        <v>58</v>
      </c>
      <c r="C145" s="25">
        <v>4</v>
      </c>
      <c r="D145" s="24" t="s">
        <v>45</v>
      </c>
      <c r="E145" s="25">
        <f>ROUND(6645*90%,0)</f>
        <v>5981</v>
      </c>
      <c r="F145" s="25">
        <f t="shared" si="12"/>
        <v>23924</v>
      </c>
      <c r="G145" s="25">
        <v>0</v>
      </c>
      <c r="H145" s="25">
        <f t="shared" si="13"/>
        <v>0</v>
      </c>
      <c r="I145" s="25">
        <f t="shared" si="14"/>
        <v>23924</v>
      </c>
      <c r="J145" s="26"/>
    </row>
    <row r="146" spans="1:10" ht="21.75" customHeight="1">
      <c r="A146" s="27" t="s">
        <v>10</v>
      </c>
      <c r="B146" s="28" t="s">
        <v>59</v>
      </c>
      <c r="C146" s="25">
        <v>8</v>
      </c>
      <c r="D146" s="24" t="s">
        <v>45</v>
      </c>
      <c r="E146" s="25">
        <f>ROUND(6847*90%,0)</f>
        <v>6162</v>
      </c>
      <c r="F146" s="25">
        <f t="shared" si="12"/>
        <v>49296</v>
      </c>
      <c r="G146" s="25">
        <v>0</v>
      </c>
      <c r="H146" s="25">
        <f t="shared" si="13"/>
        <v>0</v>
      </c>
      <c r="I146" s="25">
        <f t="shared" si="14"/>
        <v>49296</v>
      </c>
      <c r="J146" s="26"/>
    </row>
    <row r="147" spans="1:10" ht="21.75" customHeight="1">
      <c r="A147" s="27" t="s">
        <v>10</v>
      </c>
      <c r="B147" s="28" t="s">
        <v>60</v>
      </c>
      <c r="C147" s="25">
        <v>8</v>
      </c>
      <c r="D147" s="24" t="s">
        <v>45</v>
      </c>
      <c r="E147" s="25">
        <f>ROUND(8139*90%,0)</f>
        <v>7325</v>
      </c>
      <c r="F147" s="25">
        <f t="shared" si="12"/>
        <v>58600</v>
      </c>
      <c r="G147" s="25">
        <v>0</v>
      </c>
      <c r="H147" s="25">
        <f t="shared" si="13"/>
        <v>0</v>
      </c>
      <c r="I147" s="25">
        <f t="shared" si="14"/>
        <v>58600</v>
      </c>
      <c r="J147" s="26"/>
    </row>
    <row r="148" spans="1:10" ht="21.75" customHeight="1">
      <c r="A148" s="27" t="s">
        <v>10</v>
      </c>
      <c r="B148" s="28" t="s">
        <v>61</v>
      </c>
      <c r="C148" s="25">
        <v>4</v>
      </c>
      <c r="D148" s="24" t="s">
        <v>45</v>
      </c>
      <c r="E148" s="25">
        <f>ROUND(8872*90%,0)</f>
        <v>7985</v>
      </c>
      <c r="F148" s="25">
        <f t="shared" si="12"/>
        <v>31940</v>
      </c>
      <c r="G148" s="25">
        <v>0</v>
      </c>
      <c r="H148" s="25">
        <f t="shared" si="13"/>
        <v>0</v>
      </c>
      <c r="I148" s="25">
        <f t="shared" si="14"/>
        <v>31940</v>
      </c>
      <c r="J148" s="26"/>
    </row>
    <row r="149" spans="1:10" ht="21.75" customHeight="1">
      <c r="A149" s="27" t="s">
        <v>10</v>
      </c>
      <c r="B149" s="28" t="s">
        <v>62</v>
      </c>
      <c r="C149" s="25">
        <v>6</v>
      </c>
      <c r="D149" s="24" t="s">
        <v>45</v>
      </c>
      <c r="E149" s="25">
        <f>ROUND(6079*90%,0)</f>
        <v>5471</v>
      </c>
      <c r="F149" s="25">
        <f t="shared" si="12"/>
        <v>32826</v>
      </c>
      <c r="G149" s="25">
        <v>0</v>
      </c>
      <c r="H149" s="25">
        <f t="shared" si="13"/>
        <v>0</v>
      </c>
      <c r="I149" s="25">
        <f t="shared" si="14"/>
        <v>32826</v>
      </c>
      <c r="J149" s="26"/>
    </row>
    <row r="150" spans="1:10" ht="21.75" customHeight="1">
      <c r="A150" s="27" t="s">
        <v>10</v>
      </c>
      <c r="B150" s="28" t="s">
        <v>63</v>
      </c>
      <c r="C150" s="25">
        <v>2</v>
      </c>
      <c r="D150" s="24" t="s">
        <v>45</v>
      </c>
      <c r="E150" s="25">
        <f>ROUND(5329*90%,0)</f>
        <v>4796</v>
      </c>
      <c r="F150" s="25">
        <f t="shared" si="12"/>
        <v>9592</v>
      </c>
      <c r="G150" s="25">
        <v>0</v>
      </c>
      <c r="H150" s="25">
        <f t="shared" si="13"/>
        <v>0</v>
      </c>
      <c r="I150" s="25">
        <f t="shared" si="14"/>
        <v>9592</v>
      </c>
      <c r="J150" s="26"/>
    </row>
    <row r="151" spans="1:10" ht="21.75" customHeight="1">
      <c r="A151" s="27" t="s">
        <v>10</v>
      </c>
      <c r="B151" s="28" t="s">
        <v>64</v>
      </c>
      <c r="C151" s="25">
        <v>12</v>
      </c>
      <c r="D151" s="24" t="s">
        <v>45</v>
      </c>
      <c r="E151" s="25">
        <f>ROUND(3698*90%,0)</f>
        <v>3328</v>
      </c>
      <c r="F151" s="25">
        <f t="shared" si="12"/>
        <v>39936</v>
      </c>
      <c r="G151" s="25">
        <v>0</v>
      </c>
      <c r="H151" s="25">
        <f t="shared" si="13"/>
        <v>0</v>
      </c>
      <c r="I151" s="25">
        <f t="shared" si="14"/>
        <v>39936</v>
      </c>
      <c r="J151" s="26"/>
    </row>
    <row r="152" spans="1:10" ht="21.75" customHeight="1">
      <c r="A152" s="27" t="s">
        <v>10</v>
      </c>
      <c r="B152" s="28" t="s">
        <v>65</v>
      </c>
      <c r="C152" s="25">
        <v>36</v>
      </c>
      <c r="D152" s="24" t="s">
        <v>45</v>
      </c>
      <c r="E152" s="25">
        <f>ROUND(2221*90%,0)</f>
        <v>1999</v>
      </c>
      <c r="F152" s="25">
        <f t="shared" si="12"/>
        <v>71964</v>
      </c>
      <c r="G152" s="25">
        <v>0</v>
      </c>
      <c r="H152" s="25">
        <f t="shared" si="13"/>
        <v>0</v>
      </c>
      <c r="I152" s="25">
        <f t="shared" si="14"/>
        <v>71964</v>
      </c>
      <c r="J152" s="26"/>
    </row>
    <row r="153" spans="1:10" ht="21.75" customHeight="1">
      <c r="A153" s="27" t="s">
        <v>10</v>
      </c>
      <c r="B153" s="28" t="s">
        <v>66</v>
      </c>
      <c r="C153" s="25">
        <v>16</v>
      </c>
      <c r="D153" s="24" t="s">
        <v>45</v>
      </c>
      <c r="E153" s="25">
        <f>ROUND(3228*90%,0)</f>
        <v>2905</v>
      </c>
      <c r="F153" s="25">
        <f t="shared" si="12"/>
        <v>46480</v>
      </c>
      <c r="G153" s="25">
        <v>0</v>
      </c>
      <c r="H153" s="25">
        <f t="shared" si="13"/>
        <v>0</v>
      </c>
      <c r="I153" s="25">
        <f t="shared" si="14"/>
        <v>46480</v>
      </c>
      <c r="J153" s="26"/>
    </row>
    <row r="154" spans="1:10" ht="21.75" customHeight="1">
      <c r="A154" s="27" t="s">
        <v>10</v>
      </c>
      <c r="B154" s="28"/>
      <c r="C154" s="25">
        <v>0</v>
      </c>
      <c r="D154" s="24"/>
      <c r="E154" s="25">
        <v>0</v>
      </c>
      <c r="F154" s="25">
        <f t="shared" si="12"/>
        <v>0</v>
      </c>
      <c r="G154" s="25">
        <v>0</v>
      </c>
      <c r="H154" s="25">
        <f t="shared" si="13"/>
        <v>0</v>
      </c>
      <c r="I154" s="25">
        <f t="shared" si="14"/>
        <v>0</v>
      </c>
      <c r="J154" s="26"/>
    </row>
    <row r="155" spans="1:10" ht="21.75" customHeight="1">
      <c r="A155" s="27" t="s">
        <v>10</v>
      </c>
      <c r="B155" s="28" t="s">
        <v>10</v>
      </c>
      <c r="C155" s="25">
        <v>0</v>
      </c>
      <c r="D155" s="24" t="s">
        <v>10</v>
      </c>
      <c r="E155" s="25">
        <v>0</v>
      </c>
      <c r="F155" s="25">
        <f t="shared" si="12"/>
        <v>0</v>
      </c>
      <c r="G155" s="25">
        <v>0</v>
      </c>
      <c r="H155" s="25">
        <f t="shared" si="13"/>
        <v>0</v>
      </c>
      <c r="I155" s="25">
        <f t="shared" si="14"/>
        <v>0</v>
      </c>
      <c r="J155" s="26"/>
    </row>
    <row r="156" spans="1:10" ht="21.75" customHeight="1">
      <c r="A156" s="27" t="s">
        <v>10</v>
      </c>
      <c r="B156" s="28" t="s">
        <v>10</v>
      </c>
      <c r="C156" s="25">
        <v>0</v>
      </c>
      <c r="D156" s="24" t="s">
        <v>10</v>
      </c>
      <c r="E156" s="25">
        <v>0</v>
      </c>
      <c r="F156" s="25">
        <f t="shared" si="12"/>
        <v>0</v>
      </c>
      <c r="G156" s="25">
        <v>0</v>
      </c>
      <c r="H156" s="25">
        <f t="shared" si="13"/>
        <v>0</v>
      </c>
      <c r="I156" s="25">
        <f t="shared" si="14"/>
        <v>0</v>
      </c>
      <c r="J156" s="26"/>
    </row>
    <row r="157" spans="1:10" ht="21.75" customHeight="1">
      <c r="A157" s="27" t="s">
        <v>10</v>
      </c>
      <c r="B157" s="28" t="s">
        <v>10</v>
      </c>
      <c r="C157" s="25">
        <v>0</v>
      </c>
      <c r="D157" s="24" t="s">
        <v>10</v>
      </c>
      <c r="E157" s="25">
        <v>0</v>
      </c>
      <c r="F157" s="25">
        <f t="shared" si="12"/>
        <v>0</v>
      </c>
      <c r="G157" s="25">
        <v>0</v>
      </c>
      <c r="H157" s="25">
        <f t="shared" si="13"/>
        <v>0</v>
      </c>
      <c r="I157" s="25">
        <f t="shared" si="14"/>
        <v>0</v>
      </c>
      <c r="J157" s="26"/>
    </row>
    <row r="158" spans="1:10" ht="21.75" customHeight="1">
      <c r="A158" s="27" t="s">
        <v>10</v>
      </c>
      <c r="B158" s="28" t="s">
        <v>10</v>
      </c>
      <c r="C158" s="25">
        <v>0</v>
      </c>
      <c r="D158" s="24" t="s">
        <v>10</v>
      </c>
      <c r="E158" s="25">
        <v>0</v>
      </c>
      <c r="F158" s="25">
        <f t="shared" si="12"/>
        <v>0</v>
      </c>
      <c r="G158" s="25">
        <v>0</v>
      </c>
      <c r="H158" s="25">
        <f t="shared" si="13"/>
        <v>0</v>
      </c>
      <c r="I158" s="25">
        <f t="shared" si="14"/>
        <v>0</v>
      </c>
      <c r="J158" s="26"/>
    </row>
    <row r="159" spans="1:10" ht="21.75" customHeight="1">
      <c r="A159" s="27" t="s">
        <v>10</v>
      </c>
      <c r="B159" s="28" t="s">
        <v>10</v>
      </c>
      <c r="C159" s="25">
        <v>0</v>
      </c>
      <c r="D159" s="24" t="s">
        <v>10</v>
      </c>
      <c r="E159" s="25">
        <v>0</v>
      </c>
      <c r="F159" s="25">
        <f t="shared" si="12"/>
        <v>0</v>
      </c>
      <c r="G159" s="25">
        <v>0</v>
      </c>
      <c r="H159" s="25">
        <f t="shared" si="13"/>
        <v>0</v>
      </c>
      <c r="I159" s="25">
        <f t="shared" si="14"/>
        <v>0</v>
      </c>
      <c r="J159" s="26"/>
    </row>
    <row r="160" spans="1:10" ht="21.75" customHeight="1">
      <c r="A160" s="20"/>
      <c r="B160" s="13" t="s">
        <v>67</v>
      </c>
      <c r="C160" s="29" t="s">
        <v>10</v>
      </c>
      <c r="D160" s="30"/>
      <c r="E160" s="29"/>
      <c r="F160" s="29"/>
      <c r="G160" s="29"/>
      <c r="H160" s="29"/>
      <c r="I160" s="14">
        <f>SUM(I143:I159)</f>
        <v>478866</v>
      </c>
      <c r="J160" s="13"/>
    </row>
    <row r="161" spans="1:10" ht="21.75" customHeight="1">
      <c r="A161" s="27"/>
      <c r="B161" s="40" t="s">
        <v>68</v>
      </c>
      <c r="C161" s="23" t="s">
        <v>10</v>
      </c>
      <c r="D161" s="24"/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.75" customHeight="1">
      <c r="A162" s="27" t="s">
        <v>10</v>
      </c>
      <c r="B162" s="28" t="s">
        <v>217</v>
      </c>
      <c r="C162" s="25">
        <v>188</v>
      </c>
      <c r="D162" s="24" t="s">
        <v>198</v>
      </c>
      <c r="E162" s="25">
        <v>212</v>
      </c>
      <c r="F162" s="25">
        <f aca="true" t="shared" si="15" ref="F162:F178">ROUND(C162*E162,0)</f>
        <v>39856</v>
      </c>
      <c r="G162" s="25">
        <v>104</v>
      </c>
      <c r="H162" s="25">
        <f aca="true" t="shared" si="16" ref="H162:H178">ROUND(C162*G162,0)</f>
        <v>19552</v>
      </c>
      <c r="I162" s="25">
        <f aca="true" t="shared" si="17" ref="I162:I178">F162+H162</f>
        <v>59408</v>
      </c>
      <c r="J162" s="26"/>
    </row>
    <row r="163" spans="1:10" ht="21.75" customHeight="1">
      <c r="A163" s="27" t="s">
        <v>10</v>
      </c>
      <c r="B163" s="28" t="s">
        <v>218</v>
      </c>
      <c r="C163" s="25">
        <v>18</v>
      </c>
      <c r="D163" s="24" t="s">
        <v>43</v>
      </c>
      <c r="E163" s="25">
        <v>212</v>
      </c>
      <c r="F163" s="25">
        <f t="shared" si="15"/>
        <v>3816</v>
      </c>
      <c r="G163" s="25">
        <v>104</v>
      </c>
      <c r="H163" s="25">
        <f t="shared" si="16"/>
        <v>1872</v>
      </c>
      <c r="I163" s="25">
        <f t="shared" si="17"/>
        <v>5688</v>
      </c>
      <c r="J163" s="26"/>
    </row>
    <row r="164" spans="1:10" ht="21.75" customHeight="1">
      <c r="A164" s="27" t="s">
        <v>10</v>
      </c>
      <c r="B164" s="28" t="s">
        <v>219</v>
      </c>
      <c r="C164" s="25">
        <v>216</v>
      </c>
      <c r="D164" s="24" t="s">
        <v>198</v>
      </c>
      <c r="E164" s="25">
        <v>160</v>
      </c>
      <c r="F164" s="25">
        <f t="shared" si="15"/>
        <v>34560</v>
      </c>
      <c r="G164" s="25">
        <v>30</v>
      </c>
      <c r="H164" s="25">
        <f t="shared" si="16"/>
        <v>6480</v>
      </c>
      <c r="I164" s="25">
        <f t="shared" si="17"/>
        <v>41040</v>
      </c>
      <c r="J164" s="26"/>
    </row>
    <row r="165" spans="1:10" ht="21.75" customHeight="1">
      <c r="A165" s="27" t="s">
        <v>10</v>
      </c>
      <c r="B165" s="28" t="s">
        <v>220</v>
      </c>
      <c r="C165" s="25">
        <v>81</v>
      </c>
      <c r="D165" s="24" t="s">
        <v>198</v>
      </c>
      <c r="E165" s="25">
        <v>518</v>
      </c>
      <c r="F165" s="25">
        <f t="shared" si="15"/>
        <v>41958</v>
      </c>
      <c r="G165" s="25">
        <v>0</v>
      </c>
      <c r="H165" s="25">
        <f t="shared" si="16"/>
        <v>0</v>
      </c>
      <c r="I165" s="25">
        <f t="shared" si="17"/>
        <v>41958</v>
      </c>
      <c r="J165" s="26"/>
    </row>
    <row r="166" spans="1:10" ht="21.75" customHeight="1">
      <c r="A166" s="27" t="s">
        <v>10</v>
      </c>
      <c r="B166" s="28" t="s">
        <v>10</v>
      </c>
      <c r="C166" s="25">
        <v>0</v>
      </c>
      <c r="D166" s="24" t="s">
        <v>10</v>
      </c>
      <c r="E166" s="25">
        <v>0</v>
      </c>
      <c r="F166" s="25">
        <f t="shared" si="15"/>
        <v>0</v>
      </c>
      <c r="G166" s="25">
        <v>0</v>
      </c>
      <c r="H166" s="25">
        <f t="shared" si="16"/>
        <v>0</v>
      </c>
      <c r="I166" s="25">
        <f t="shared" si="17"/>
        <v>0</v>
      </c>
      <c r="J166" s="26"/>
    </row>
    <row r="167" spans="1:10" ht="21.75" customHeight="1">
      <c r="A167" s="27" t="s">
        <v>10</v>
      </c>
      <c r="B167" s="28" t="s">
        <v>10</v>
      </c>
      <c r="C167" s="25">
        <v>0</v>
      </c>
      <c r="D167" s="24" t="s">
        <v>10</v>
      </c>
      <c r="E167" s="25">
        <v>0</v>
      </c>
      <c r="F167" s="25">
        <f t="shared" si="15"/>
        <v>0</v>
      </c>
      <c r="G167" s="25">
        <v>0</v>
      </c>
      <c r="H167" s="25">
        <f t="shared" si="16"/>
        <v>0</v>
      </c>
      <c r="I167" s="25">
        <f t="shared" si="17"/>
        <v>0</v>
      </c>
      <c r="J167" s="26"/>
    </row>
    <row r="168" spans="1:10" ht="21.75" customHeight="1">
      <c r="A168" s="27" t="s">
        <v>10</v>
      </c>
      <c r="B168" s="28" t="s">
        <v>69</v>
      </c>
      <c r="C168" s="25">
        <v>0</v>
      </c>
      <c r="D168" s="24" t="s">
        <v>10</v>
      </c>
      <c r="E168" s="25">
        <v>0</v>
      </c>
      <c r="F168" s="25">
        <f t="shared" si="15"/>
        <v>0</v>
      </c>
      <c r="G168" s="25">
        <v>0</v>
      </c>
      <c r="H168" s="25">
        <f t="shared" si="16"/>
        <v>0</v>
      </c>
      <c r="I168" s="25">
        <f t="shared" si="17"/>
        <v>0</v>
      </c>
      <c r="J168" s="26"/>
    </row>
    <row r="169" spans="1:10" ht="21.75" customHeight="1">
      <c r="A169" s="27" t="s">
        <v>10</v>
      </c>
      <c r="B169" s="28" t="s">
        <v>70</v>
      </c>
      <c r="C169" s="25">
        <v>16</v>
      </c>
      <c r="D169" s="24" t="s">
        <v>198</v>
      </c>
      <c r="E169" s="25">
        <v>668</v>
      </c>
      <c r="F169" s="25">
        <f t="shared" si="15"/>
        <v>10688</v>
      </c>
      <c r="G169" s="25">
        <v>0</v>
      </c>
      <c r="H169" s="25">
        <f t="shared" si="16"/>
        <v>0</v>
      </c>
      <c r="I169" s="25">
        <f t="shared" si="17"/>
        <v>10688</v>
      </c>
      <c r="J169" s="26"/>
    </row>
    <row r="170" spans="1:10" ht="21.75" customHeight="1">
      <c r="A170" s="27" t="s">
        <v>10</v>
      </c>
      <c r="B170" s="28" t="s">
        <v>71</v>
      </c>
      <c r="C170" s="25">
        <v>8</v>
      </c>
      <c r="D170" s="24" t="s">
        <v>198</v>
      </c>
      <c r="E170" s="25">
        <v>750</v>
      </c>
      <c r="F170" s="25">
        <f t="shared" si="15"/>
        <v>6000</v>
      </c>
      <c r="G170" s="25">
        <v>0</v>
      </c>
      <c r="H170" s="25">
        <f t="shared" si="16"/>
        <v>0</v>
      </c>
      <c r="I170" s="25">
        <f t="shared" si="17"/>
        <v>6000</v>
      </c>
      <c r="J170" s="26"/>
    </row>
    <row r="171" spans="1:10" ht="21.75" customHeight="1">
      <c r="A171" s="27" t="s">
        <v>10</v>
      </c>
      <c r="B171" s="28" t="s">
        <v>264</v>
      </c>
      <c r="C171" s="25">
        <v>20</v>
      </c>
      <c r="D171" s="24" t="s">
        <v>198</v>
      </c>
      <c r="E171" s="25">
        <v>856</v>
      </c>
      <c r="F171" s="25">
        <f t="shared" si="15"/>
        <v>17120</v>
      </c>
      <c r="G171" s="25">
        <v>0</v>
      </c>
      <c r="H171" s="25">
        <f t="shared" si="16"/>
        <v>0</v>
      </c>
      <c r="I171" s="25">
        <f t="shared" si="17"/>
        <v>17120</v>
      </c>
      <c r="J171" s="26"/>
    </row>
    <row r="172" spans="1:10" ht="21.75" customHeight="1">
      <c r="A172" s="27" t="s">
        <v>10</v>
      </c>
      <c r="B172" s="28" t="s">
        <v>10</v>
      </c>
      <c r="C172" s="25">
        <v>0</v>
      </c>
      <c r="D172" s="24" t="s">
        <v>10</v>
      </c>
      <c r="E172" s="25">
        <v>0</v>
      </c>
      <c r="F172" s="25">
        <f t="shared" si="15"/>
        <v>0</v>
      </c>
      <c r="G172" s="25">
        <v>0</v>
      </c>
      <c r="H172" s="25">
        <f t="shared" si="16"/>
        <v>0</v>
      </c>
      <c r="I172" s="25">
        <f t="shared" si="17"/>
        <v>0</v>
      </c>
      <c r="J172" s="26"/>
    </row>
    <row r="173" spans="1:10" ht="21.75" customHeight="1">
      <c r="A173" s="27" t="s">
        <v>10</v>
      </c>
      <c r="B173" s="28" t="s">
        <v>10</v>
      </c>
      <c r="C173" s="25">
        <v>0</v>
      </c>
      <c r="D173" s="24" t="s">
        <v>10</v>
      </c>
      <c r="E173" s="25">
        <v>0</v>
      </c>
      <c r="F173" s="25">
        <f t="shared" si="15"/>
        <v>0</v>
      </c>
      <c r="G173" s="25">
        <v>0</v>
      </c>
      <c r="H173" s="25">
        <f t="shared" si="16"/>
        <v>0</v>
      </c>
      <c r="I173" s="25">
        <f t="shared" si="17"/>
        <v>0</v>
      </c>
      <c r="J173" s="26"/>
    </row>
    <row r="174" spans="1:10" ht="21.75" customHeight="1">
      <c r="A174" s="27" t="s">
        <v>10</v>
      </c>
      <c r="B174" s="28" t="s">
        <v>10</v>
      </c>
      <c r="C174" s="25">
        <v>0</v>
      </c>
      <c r="D174" s="24" t="s">
        <v>10</v>
      </c>
      <c r="E174" s="25">
        <v>0</v>
      </c>
      <c r="F174" s="25">
        <f t="shared" si="15"/>
        <v>0</v>
      </c>
      <c r="G174" s="25">
        <v>0</v>
      </c>
      <c r="H174" s="25">
        <f t="shared" si="16"/>
        <v>0</v>
      </c>
      <c r="I174" s="25">
        <f t="shared" si="17"/>
        <v>0</v>
      </c>
      <c r="J174" s="26"/>
    </row>
    <row r="175" spans="1:10" ht="21.75" customHeight="1">
      <c r="A175" s="27" t="s">
        <v>10</v>
      </c>
      <c r="B175" s="28" t="s">
        <v>10</v>
      </c>
      <c r="C175" s="25">
        <v>0</v>
      </c>
      <c r="D175" s="24" t="s">
        <v>10</v>
      </c>
      <c r="E175" s="25">
        <v>0</v>
      </c>
      <c r="F175" s="25">
        <f t="shared" si="15"/>
        <v>0</v>
      </c>
      <c r="G175" s="25">
        <v>0</v>
      </c>
      <c r="H175" s="25">
        <f t="shared" si="16"/>
        <v>0</v>
      </c>
      <c r="I175" s="25">
        <f t="shared" si="17"/>
        <v>0</v>
      </c>
      <c r="J175" s="26"/>
    </row>
    <row r="176" spans="1:10" ht="21.75" customHeight="1">
      <c r="A176" s="27" t="s">
        <v>10</v>
      </c>
      <c r="B176" s="28" t="s">
        <v>10</v>
      </c>
      <c r="C176" s="25">
        <v>0</v>
      </c>
      <c r="D176" s="24" t="s">
        <v>10</v>
      </c>
      <c r="E176" s="25">
        <v>0</v>
      </c>
      <c r="F176" s="25">
        <f t="shared" si="15"/>
        <v>0</v>
      </c>
      <c r="G176" s="25">
        <v>0</v>
      </c>
      <c r="H176" s="25">
        <f t="shared" si="16"/>
        <v>0</v>
      </c>
      <c r="I176" s="25">
        <f t="shared" si="17"/>
        <v>0</v>
      </c>
      <c r="J176" s="26"/>
    </row>
    <row r="177" spans="1:10" ht="21.75" customHeight="1">
      <c r="A177" s="27" t="s">
        <v>10</v>
      </c>
      <c r="B177" s="28" t="s">
        <v>10</v>
      </c>
      <c r="C177" s="25">
        <v>0</v>
      </c>
      <c r="D177" s="24" t="s">
        <v>10</v>
      </c>
      <c r="E177" s="25">
        <v>0</v>
      </c>
      <c r="F177" s="25">
        <f t="shared" si="15"/>
        <v>0</v>
      </c>
      <c r="G177" s="25">
        <v>0</v>
      </c>
      <c r="H177" s="25">
        <f t="shared" si="16"/>
        <v>0</v>
      </c>
      <c r="I177" s="25">
        <f t="shared" si="17"/>
        <v>0</v>
      </c>
      <c r="J177" s="26"/>
    </row>
    <row r="178" spans="1:10" ht="21.75" customHeight="1">
      <c r="A178" s="27" t="s">
        <v>10</v>
      </c>
      <c r="B178" s="28" t="s">
        <v>10</v>
      </c>
      <c r="C178" s="25">
        <v>0</v>
      </c>
      <c r="D178" s="24" t="s">
        <v>10</v>
      </c>
      <c r="E178" s="25">
        <v>0</v>
      </c>
      <c r="F178" s="25">
        <f t="shared" si="15"/>
        <v>0</v>
      </c>
      <c r="G178" s="25">
        <v>0</v>
      </c>
      <c r="H178" s="25">
        <f t="shared" si="16"/>
        <v>0</v>
      </c>
      <c r="I178" s="25">
        <f t="shared" si="17"/>
        <v>0</v>
      </c>
      <c r="J178" s="26"/>
    </row>
    <row r="179" spans="1:10" ht="21.75" customHeight="1">
      <c r="A179" s="20"/>
      <c r="B179" s="13" t="s">
        <v>72</v>
      </c>
      <c r="C179" s="29" t="s">
        <v>10</v>
      </c>
      <c r="D179" s="30"/>
      <c r="E179" s="29"/>
      <c r="F179" s="29"/>
      <c r="G179" s="29"/>
      <c r="H179" s="29"/>
      <c r="I179" s="14">
        <f>SUM(I162:I178)</f>
        <v>181902</v>
      </c>
      <c r="J179" s="13"/>
    </row>
    <row r="180" spans="1:10" ht="21.75" customHeight="1">
      <c r="A180" s="27"/>
      <c r="B180" s="40" t="s">
        <v>221</v>
      </c>
      <c r="C180" s="23" t="s">
        <v>10</v>
      </c>
      <c r="D180" s="24"/>
      <c r="E180" s="25" t="s">
        <v>10</v>
      </c>
      <c r="F180" s="25" t="s">
        <v>10</v>
      </c>
      <c r="G180" s="25" t="s">
        <v>10</v>
      </c>
      <c r="H180" s="25" t="s">
        <v>10</v>
      </c>
      <c r="I180" s="25"/>
      <c r="J180" s="26"/>
    </row>
    <row r="181" spans="1:10" ht="21.75" customHeight="1">
      <c r="A181" s="27" t="s">
        <v>10</v>
      </c>
      <c r="B181" s="28" t="s">
        <v>73</v>
      </c>
      <c r="C181" s="25">
        <v>4</v>
      </c>
      <c r="D181" s="24" t="s">
        <v>45</v>
      </c>
      <c r="E181" s="25">
        <v>2550</v>
      </c>
      <c r="F181" s="25">
        <f aca="true" t="shared" si="18" ref="F181:F197">ROUND(C181*E181,0)</f>
        <v>10200</v>
      </c>
      <c r="G181" s="25">
        <v>298</v>
      </c>
      <c r="H181" s="25">
        <f aca="true" t="shared" si="19" ref="H181:H197">ROUND(C181*G181,0)</f>
        <v>1192</v>
      </c>
      <c r="I181" s="25">
        <f aca="true" t="shared" si="20" ref="I181:I197">F181+H181</f>
        <v>11392</v>
      </c>
      <c r="J181" s="26"/>
    </row>
    <row r="182" spans="1:10" ht="21.75" customHeight="1">
      <c r="A182" s="27" t="s">
        <v>10</v>
      </c>
      <c r="B182" s="28" t="s">
        <v>74</v>
      </c>
      <c r="C182" s="25">
        <v>4</v>
      </c>
      <c r="D182" s="24" t="s">
        <v>45</v>
      </c>
      <c r="E182" s="25">
        <v>1650</v>
      </c>
      <c r="F182" s="25">
        <f t="shared" si="18"/>
        <v>6600</v>
      </c>
      <c r="G182" s="25">
        <v>298</v>
      </c>
      <c r="H182" s="25">
        <f t="shared" si="19"/>
        <v>1192</v>
      </c>
      <c r="I182" s="25">
        <f t="shared" si="20"/>
        <v>7792</v>
      </c>
      <c r="J182" s="26"/>
    </row>
    <row r="183" spans="1:10" ht="21.75" customHeight="1">
      <c r="A183" s="27" t="s">
        <v>10</v>
      </c>
      <c r="B183" s="28" t="s">
        <v>75</v>
      </c>
      <c r="C183" s="25">
        <v>8</v>
      </c>
      <c r="D183" s="24" t="s">
        <v>45</v>
      </c>
      <c r="E183" s="25">
        <v>1665</v>
      </c>
      <c r="F183" s="25">
        <f t="shared" si="18"/>
        <v>13320</v>
      </c>
      <c r="G183" s="25">
        <v>298</v>
      </c>
      <c r="H183" s="25">
        <f t="shared" si="19"/>
        <v>2384</v>
      </c>
      <c r="I183" s="25">
        <f t="shared" si="20"/>
        <v>15704</v>
      </c>
      <c r="J183" s="26"/>
    </row>
    <row r="184" spans="1:10" ht="21.75" customHeight="1">
      <c r="A184" s="27" t="s">
        <v>10</v>
      </c>
      <c r="B184" s="28" t="s">
        <v>76</v>
      </c>
      <c r="C184" s="25">
        <v>8</v>
      </c>
      <c r="D184" s="24" t="s">
        <v>45</v>
      </c>
      <c r="E184" s="25">
        <v>94</v>
      </c>
      <c r="F184" s="25">
        <f t="shared" si="18"/>
        <v>752</v>
      </c>
      <c r="G184" s="25">
        <v>103</v>
      </c>
      <c r="H184" s="25">
        <f t="shared" si="19"/>
        <v>824</v>
      </c>
      <c r="I184" s="25">
        <f t="shared" si="20"/>
        <v>1576</v>
      </c>
      <c r="J184" s="26"/>
    </row>
    <row r="185" spans="1:10" ht="21.75" customHeight="1">
      <c r="A185" s="27" t="s">
        <v>10</v>
      </c>
      <c r="B185" s="28" t="s">
        <v>77</v>
      </c>
      <c r="C185" s="25">
        <v>4</v>
      </c>
      <c r="D185" s="24" t="s">
        <v>45</v>
      </c>
      <c r="E185" s="25">
        <v>94</v>
      </c>
      <c r="F185" s="25">
        <f t="shared" si="18"/>
        <v>376</v>
      </c>
      <c r="G185" s="25">
        <v>103</v>
      </c>
      <c r="H185" s="25">
        <f t="shared" si="19"/>
        <v>412</v>
      </c>
      <c r="I185" s="25">
        <f t="shared" si="20"/>
        <v>788</v>
      </c>
      <c r="J185" s="26"/>
    </row>
    <row r="186" spans="1:10" ht="21.75" customHeight="1">
      <c r="A186" s="27" t="s">
        <v>10</v>
      </c>
      <c r="B186" s="28" t="s">
        <v>78</v>
      </c>
      <c r="C186" s="25">
        <v>8</v>
      </c>
      <c r="D186" s="24" t="s">
        <v>45</v>
      </c>
      <c r="E186" s="25">
        <v>380</v>
      </c>
      <c r="F186" s="25">
        <f t="shared" si="18"/>
        <v>3040</v>
      </c>
      <c r="G186" s="25">
        <v>97</v>
      </c>
      <c r="H186" s="25">
        <f t="shared" si="19"/>
        <v>776</v>
      </c>
      <c r="I186" s="25">
        <f t="shared" si="20"/>
        <v>3816</v>
      </c>
      <c r="J186" s="26"/>
    </row>
    <row r="187" spans="1:10" ht="21.75" customHeight="1">
      <c r="A187" s="27" t="s">
        <v>10</v>
      </c>
      <c r="B187" s="28" t="s">
        <v>79</v>
      </c>
      <c r="C187" s="25">
        <v>4</v>
      </c>
      <c r="D187" s="24" t="s">
        <v>45</v>
      </c>
      <c r="E187" s="25">
        <v>680</v>
      </c>
      <c r="F187" s="25">
        <f t="shared" si="18"/>
        <v>2720</v>
      </c>
      <c r="G187" s="25">
        <v>107</v>
      </c>
      <c r="H187" s="25">
        <f t="shared" si="19"/>
        <v>428</v>
      </c>
      <c r="I187" s="25">
        <f t="shared" si="20"/>
        <v>3148</v>
      </c>
      <c r="J187" s="26"/>
    </row>
    <row r="188" spans="1:10" ht="21.75" customHeight="1">
      <c r="A188" s="27" t="s">
        <v>10</v>
      </c>
      <c r="B188" s="28" t="s">
        <v>80</v>
      </c>
      <c r="C188" s="25">
        <v>4</v>
      </c>
      <c r="D188" s="24" t="s">
        <v>45</v>
      </c>
      <c r="E188" s="25">
        <v>370</v>
      </c>
      <c r="F188" s="25">
        <f t="shared" si="18"/>
        <v>1480</v>
      </c>
      <c r="G188" s="25">
        <v>35</v>
      </c>
      <c r="H188" s="25">
        <f t="shared" si="19"/>
        <v>140</v>
      </c>
      <c r="I188" s="25">
        <f t="shared" si="20"/>
        <v>1620</v>
      </c>
      <c r="J188" s="26"/>
    </row>
    <row r="189" spans="1:10" ht="21.75" customHeight="1">
      <c r="A189" s="27" t="s">
        <v>10</v>
      </c>
      <c r="B189" s="28" t="s">
        <v>81</v>
      </c>
      <c r="C189" s="25">
        <v>8</v>
      </c>
      <c r="D189" s="24" t="s">
        <v>45</v>
      </c>
      <c r="E189" s="25">
        <v>180</v>
      </c>
      <c r="F189" s="25">
        <f t="shared" si="18"/>
        <v>1440</v>
      </c>
      <c r="G189" s="25">
        <v>25</v>
      </c>
      <c r="H189" s="25">
        <f t="shared" si="19"/>
        <v>200</v>
      </c>
      <c r="I189" s="25">
        <f t="shared" si="20"/>
        <v>1640</v>
      </c>
      <c r="J189" s="26"/>
    </row>
    <row r="190" spans="1:10" ht="21.75" customHeight="1">
      <c r="A190" s="27" t="s">
        <v>10</v>
      </c>
      <c r="B190" s="28" t="s">
        <v>82</v>
      </c>
      <c r="C190" s="25">
        <v>8</v>
      </c>
      <c r="D190" s="24" t="s">
        <v>45</v>
      </c>
      <c r="E190" s="25">
        <v>190</v>
      </c>
      <c r="F190" s="25">
        <f t="shared" si="18"/>
        <v>1520</v>
      </c>
      <c r="G190" s="25">
        <v>40</v>
      </c>
      <c r="H190" s="25">
        <f t="shared" si="19"/>
        <v>320</v>
      </c>
      <c r="I190" s="25">
        <f t="shared" si="20"/>
        <v>1840</v>
      </c>
      <c r="J190" s="26"/>
    </row>
    <row r="191" spans="1:10" ht="21.75" customHeight="1">
      <c r="A191" s="27" t="s">
        <v>10</v>
      </c>
      <c r="B191" s="28" t="s">
        <v>222</v>
      </c>
      <c r="C191" s="25">
        <v>8</v>
      </c>
      <c r="D191" s="24" t="s">
        <v>148</v>
      </c>
      <c r="E191" s="25">
        <v>60</v>
      </c>
      <c r="F191" s="25">
        <f t="shared" si="18"/>
        <v>480</v>
      </c>
      <c r="G191" s="25">
        <v>25</v>
      </c>
      <c r="H191" s="25">
        <f t="shared" si="19"/>
        <v>200</v>
      </c>
      <c r="I191" s="25">
        <f t="shared" si="20"/>
        <v>680</v>
      </c>
      <c r="J191" s="26"/>
    </row>
    <row r="192" spans="1:10" ht="21.75" customHeight="1">
      <c r="A192" s="27" t="s">
        <v>10</v>
      </c>
      <c r="B192" s="28" t="s">
        <v>223</v>
      </c>
      <c r="C192" s="25">
        <v>7</v>
      </c>
      <c r="D192" s="24" t="s">
        <v>198</v>
      </c>
      <c r="E192" s="25">
        <v>980</v>
      </c>
      <c r="F192" s="25">
        <f t="shared" si="18"/>
        <v>6860</v>
      </c>
      <c r="G192" s="25">
        <v>0</v>
      </c>
      <c r="H192" s="25">
        <f t="shared" si="19"/>
        <v>0</v>
      </c>
      <c r="I192" s="25">
        <f t="shared" si="20"/>
        <v>6860</v>
      </c>
      <c r="J192" s="26"/>
    </row>
    <row r="193" spans="1:10" ht="21" customHeight="1">
      <c r="A193" s="27" t="s">
        <v>10</v>
      </c>
      <c r="B193" s="28" t="s">
        <v>10</v>
      </c>
      <c r="C193" s="25">
        <v>0</v>
      </c>
      <c r="D193" s="24" t="s">
        <v>10</v>
      </c>
      <c r="E193" s="25">
        <v>0</v>
      </c>
      <c r="F193" s="25">
        <f t="shared" si="18"/>
        <v>0</v>
      </c>
      <c r="G193" s="25">
        <v>0</v>
      </c>
      <c r="H193" s="25">
        <f t="shared" si="19"/>
        <v>0</v>
      </c>
      <c r="I193" s="25">
        <f t="shared" si="20"/>
        <v>0</v>
      </c>
      <c r="J193" s="26"/>
    </row>
    <row r="194" spans="1:10" ht="21" customHeight="1">
      <c r="A194" s="27" t="s">
        <v>10</v>
      </c>
      <c r="B194" s="28" t="s">
        <v>10</v>
      </c>
      <c r="C194" s="25">
        <v>0</v>
      </c>
      <c r="D194" s="24" t="s">
        <v>10</v>
      </c>
      <c r="E194" s="25">
        <v>0</v>
      </c>
      <c r="F194" s="25">
        <f t="shared" si="18"/>
        <v>0</v>
      </c>
      <c r="G194" s="25">
        <v>0</v>
      </c>
      <c r="H194" s="25">
        <f t="shared" si="19"/>
        <v>0</v>
      </c>
      <c r="I194" s="25">
        <f t="shared" si="20"/>
        <v>0</v>
      </c>
      <c r="J194" s="26"/>
    </row>
    <row r="195" spans="1:10" ht="21" customHeight="1">
      <c r="A195" s="27" t="s">
        <v>10</v>
      </c>
      <c r="B195" s="28" t="s">
        <v>10</v>
      </c>
      <c r="C195" s="25">
        <v>0</v>
      </c>
      <c r="D195" s="24" t="s">
        <v>10</v>
      </c>
      <c r="E195" s="25">
        <v>0</v>
      </c>
      <c r="F195" s="25">
        <f t="shared" si="18"/>
        <v>0</v>
      </c>
      <c r="G195" s="25">
        <v>0</v>
      </c>
      <c r="H195" s="25">
        <f t="shared" si="19"/>
        <v>0</v>
      </c>
      <c r="I195" s="25">
        <f t="shared" si="20"/>
        <v>0</v>
      </c>
      <c r="J195" s="26"/>
    </row>
    <row r="196" spans="1:10" ht="21" customHeight="1">
      <c r="A196" s="27" t="s">
        <v>10</v>
      </c>
      <c r="B196" s="28" t="s">
        <v>10</v>
      </c>
      <c r="C196" s="25">
        <v>0</v>
      </c>
      <c r="D196" s="24" t="s">
        <v>10</v>
      </c>
      <c r="E196" s="25">
        <v>0</v>
      </c>
      <c r="F196" s="25">
        <f t="shared" si="18"/>
        <v>0</v>
      </c>
      <c r="G196" s="25">
        <v>0</v>
      </c>
      <c r="H196" s="25">
        <f t="shared" si="19"/>
        <v>0</v>
      </c>
      <c r="I196" s="25">
        <f t="shared" si="20"/>
        <v>0</v>
      </c>
      <c r="J196" s="26"/>
    </row>
    <row r="197" spans="1:10" ht="21" customHeight="1">
      <c r="A197" s="27" t="s">
        <v>10</v>
      </c>
      <c r="B197" s="28" t="s">
        <v>10</v>
      </c>
      <c r="C197" s="25">
        <v>0</v>
      </c>
      <c r="D197" s="24" t="s">
        <v>10</v>
      </c>
      <c r="E197" s="25">
        <v>0</v>
      </c>
      <c r="F197" s="25">
        <f t="shared" si="18"/>
        <v>0</v>
      </c>
      <c r="G197" s="25">
        <v>0</v>
      </c>
      <c r="H197" s="25">
        <f t="shared" si="19"/>
        <v>0</v>
      </c>
      <c r="I197" s="25">
        <f t="shared" si="20"/>
        <v>0</v>
      </c>
      <c r="J197" s="26"/>
    </row>
    <row r="198" spans="1:10" ht="21" customHeight="1">
      <c r="A198" s="20"/>
      <c r="B198" s="13" t="s">
        <v>83</v>
      </c>
      <c r="C198" s="29" t="s">
        <v>10</v>
      </c>
      <c r="D198" s="30"/>
      <c r="E198" s="29"/>
      <c r="F198" s="29"/>
      <c r="G198" s="29"/>
      <c r="H198" s="29"/>
      <c r="I198" s="14">
        <f>SUM(I181:I197)</f>
        <v>56856</v>
      </c>
      <c r="J198" s="13"/>
    </row>
    <row r="199" spans="1:10" ht="21" customHeight="1">
      <c r="A199" s="27"/>
      <c r="B199" s="40" t="s">
        <v>84</v>
      </c>
      <c r="C199" s="23" t="s">
        <v>10</v>
      </c>
      <c r="D199" s="24"/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1.75" customHeight="1">
      <c r="A200" s="27" t="s">
        <v>10</v>
      </c>
      <c r="B200" s="28" t="s">
        <v>224</v>
      </c>
      <c r="C200" s="25">
        <v>139</v>
      </c>
      <c r="D200" s="24" t="s">
        <v>198</v>
      </c>
      <c r="E200" s="25">
        <v>60</v>
      </c>
      <c r="F200" s="25">
        <f aca="true" t="shared" si="21" ref="F200:F216">ROUND(C200*E200,0)</f>
        <v>8340</v>
      </c>
      <c r="G200" s="25">
        <v>0</v>
      </c>
      <c r="H200" s="25">
        <f aca="true" t="shared" si="22" ref="H200:H216">ROUND(C200*G200,0)</f>
        <v>0</v>
      </c>
      <c r="I200" s="25">
        <f aca="true" t="shared" si="23" ref="I200:I216">F200+H200</f>
        <v>8340</v>
      </c>
      <c r="J200" s="26"/>
    </row>
    <row r="201" spans="1:10" ht="21.75" customHeight="1">
      <c r="A201" s="27" t="s">
        <v>10</v>
      </c>
      <c r="B201" s="28" t="s">
        <v>225</v>
      </c>
      <c r="C201" s="25">
        <v>2</v>
      </c>
      <c r="D201" s="24" t="s">
        <v>45</v>
      </c>
      <c r="E201" s="25">
        <v>2500</v>
      </c>
      <c r="F201" s="25">
        <f t="shared" si="21"/>
        <v>5000</v>
      </c>
      <c r="G201" s="25">
        <v>0</v>
      </c>
      <c r="H201" s="25">
        <f t="shared" si="22"/>
        <v>0</v>
      </c>
      <c r="I201" s="25">
        <f t="shared" si="23"/>
        <v>5000</v>
      </c>
      <c r="J201" s="26"/>
    </row>
    <row r="202" spans="1:10" ht="21.75" customHeight="1">
      <c r="A202" s="27" t="s">
        <v>10</v>
      </c>
      <c r="B202" s="28" t="s">
        <v>226</v>
      </c>
      <c r="C202" s="25">
        <v>4</v>
      </c>
      <c r="D202" s="24" t="s">
        <v>45</v>
      </c>
      <c r="E202" s="25">
        <v>4000</v>
      </c>
      <c r="F202" s="25">
        <f t="shared" si="21"/>
        <v>16000</v>
      </c>
      <c r="G202" s="25">
        <v>0</v>
      </c>
      <c r="H202" s="25">
        <f t="shared" si="22"/>
        <v>0</v>
      </c>
      <c r="I202" s="25">
        <f t="shared" si="23"/>
        <v>16000</v>
      </c>
      <c r="J202" s="26"/>
    </row>
    <row r="203" spans="1:10" ht="21.75" customHeight="1">
      <c r="A203" s="27" t="s">
        <v>10</v>
      </c>
      <c r="B203" s="28" t="s">
        <v>292</v>
      </c>
      <c r="C203" s="25">
        <v>4</v>
      </c>
      <c r="D203" s="24" t="s">
        <v>45</v>
      </c>
      <c r="E203" s="25">
        <v>2400</v>
      </c>
      <c r="F203" s="25">
        <f t="shared" si="21"/>
        <v>9600</v>
      </c>
      <c r="G203" s="25">
        <v>0</v>
      </c>
      <c r="H203" s="25">
        <f t="shared" si="22"/>
        <v>0</v>
      </c>
      <c r="I203" s="25">
        <f t="shared" si="23"/>
        <v>9600</v>
      </c>
      <c r="J203" s="26"/>
    </row>
    <row r="204" spans="1:10" ht="21.75" customHeight="1">
      <c r="A204" s="27" t="s">
        <v>10</v>
      </c>
      <c r="B204" s="28" t="s">
        <v>293</v>
      </c>
      <c r="C204" s="25">
        <v>8</v>
      </c>
      <c r="D204" s="24" t="s">
        <v>45</v>
      </c>
      <c r="E204" s="25">
        <v>1750</v>
      </c>
      <c r="F204" s="25">
        <f t="shared" si="21"/>
        <v>14000</v>
      </c>
      <c r="G204" s="25">
        <v>0</v>
      </c>
      <c r="H204" s="25">
        <f t="shared" si="22"/>
        <v>0</v>
      </c>
      <c r="I204" s="25">
        <f t="shared" si="23"/>
        <v>14000</v>
      </c>
      <c r="J204" s="26"/>
    </row>
    <row r="205" spans="1:10" ht="21" customHeight="1">
      <c r="A205" s="27" t="s">
        <v>10</v>
      </c>
      <c r="B205" s="28" t="s">
        <v>10</v>
      </c>
      <c r="C205" s="25">
        <v>0</v>
      </c>
      <c r="D205" s="24" t="s">
        <v>10</v>
      </c>
      <c r="E205" s="25">
        <v>0</v>
      </c>
      <c r="F205" s="25">
        <f t="shared" si="21"/>
        <v>0</v>
      </c>
      <c r="G205" s="25">
        <v>0</v>
      </c>
      <c r="H205" s="25">
        <f t="shared" si="22"/>
        <v>0</v>
      </c>
      <c r="I205" s="25">
        <f t="shared" si="23"/>
        <v>0</v>
      </c>
      <c r="J205" s="26"/>
    </row>
    <row r="206" spans="1:10" ht="21" customHeight="1">
      <c r="A206" s="27" t="s">
        <v>10</v>
      </c>
      <c r="B206" s="28" t="s">
        <v>10</v>
      </c>
      <c r="C206" s="25">
        <v>0</v>
      </c>
      <c r="D206" s="24" t="s">
        <v>10</v>
      </c>
      <c r="E206" s="25">
        <v>0</v>
      </c>
      <c r="F206" s="25">
        <f t="shared" si="21"/>
        <v>0</v>
      </c>
      <c r="G206" s="25">
        <v>0</v>
      </c>
      <c r="H206" s="25">
        <f t="shared" si="22"/>
        <v>0</v>
      </c>
      <c r="I206" s="25">
        <f t="shared" si="23"/>
        <v>0</v>
      </c>
      <c r="J206" s="26"/>
    </row>
    <row r="207" spans="1:10" ht="21" customHeight="1">
      <c r="A207" s="27" t="s">
        <v>10</v>
      </c>
      <c r="B207" s="28" t="s">
        <v>10</v>
      </c>
      <c r="C207" s="25">
        <v>0</v>
      </c>
      <c r="D207" s="24" t="s">
        <v>10</v>
      </c>
      <c r="E207" s="25">
        <v>0</v>
      </c>
      <c r="F207" s="25">
        <f t="shared" si="21"/>
        <v>0</v>
      </c>
      <c r="G207" s="25">
        <v>0</v>
      </c>
      <c r="H207" s="25">
        <f t="shared" si="22"/>
        <v>0</v>
      </c>
      <c r="I207" s="25">
        <f t="shared" si="23"/>
        <v>0</v>
      </c>
      <c r="J207" s="26"/>
    </row>
    <row r="208" spans="1:10" ht="21" customHeight="1">
      <c r="A208" s="27" t="s">
        <v>10</v>
      </c>
      <c r="B208" s="28" t="s">
        <v>10</v>
      </c>
      <c r="C208" s="25">
        <v>0</v>
      </c>
      <c r="D208" s="24" t="s">
        <v>10</v>
      </c>
      <c r="E208" s="25">
        <v>0</v>
      </c>
      <c r="F208" s="25">
        <f t="shared" si="21"/>
        <v>0</v>
      </c>
      <c r="G208" s="25">
        <v>0</v>
      </c>
      <c r="H208" s="25">
        <f t="shared" si="22"/>
        <v>0</v>
      </c>
      <c r="I208" s="25">
        <f t="shared" si="23"/>
        <v>0</v>
      </c>
      <c r="J208" s="26"/>
    </row>
    <row r="209" spans="1:10" ht="21" customHeight="1">
      <c r="A209" s="27" t="s">
        <v>10</v>
      </c>
      <c r="B209" s="28" t="s">
        <v>10</v>
      </c>
      <c r="C209" s="25">
        <v>0</v>
      </c>
      <c r="D209" s="24" t="s">
        <v>10</v>
      </c>
      <c r="E209" s="25">
        <v>0</v>
      </c>
      <c r="F209" s="25">
        <f t="shared" si="21"/>
        <v>0</v>
      </c>
      <c r="G209" s="25">
        <v>0</v>
      </c>
      <c r="H209" s="25">
        <f t="shared" si="22"/>
        <v>0</v>
      </c>
      <c r="I209" s="25">
        <f t="shared" si="23"/>
        <v>0</v>
      </c>
      <c r="J209" s="26"/>
    </row>
    <row r="210" spans="1:10" ht="21" customHeight="1">
      <c r="A210" s="27" t="s">
        <v>10</v>
      </c>
      <c r="B210" s="28" t="s">
        <v>10</v>
      </c>
      <c r="C210" s="25">
        <v>0</v>
      </c>
      <c r="D210" s="24" t="s">
        <v>10</v>
      </c>
      <c r="E210" s="25">
        <v>0</v>
      </c>
      <c r="F210" s="25">
        <f t="shared" si="21"/>
        <v>0</v>
      </c>
      <c r="G210" s="25">
        <v>0</v>
      </c>
      <c r="H210" s="25">
        <f t="shared" si="22"/>
        <v>0</v>
      </c>
      <c r="I210" s="25">
        <f t="shared" si="23"/>
        <v>0</v>
      </c>
      <c r="J210" s="26"/>
    </row>
    <row r="211" spans="1:10" ht="21" customHeight="1">
      <c r="A211" s="27" t="s">
        <v>10</v>
      </c>
      <c r="B211" s="28" t="s">
        <v>10</v>
      </c>
      <c r="C211" s="25">
        <v>0</v>
      </c>
      <c r="D211" s="24" t="s">
        <v>10</v>
      </c>
      <c r="E211" s="25">
        <v>0</v>
      </c>
      <c r="F211" s="25">
        <f t="shared" si="21"/>
        <v>0</v>
      </c>
      <c r="G211" s="25">
        <v>0</v>
      </c>
      <c r="H211" s="25">
        <f t="shared" si="22"/>
        <v>0</v>
      </c>
      <c r="I211" s="25">
        <f t="shared" si="23"/>
        <v>0</v>
      </c>
      <c r="J211" s="26"/>
    </row>
    <row r="212" spans="1:10" ht="21" customHeight="1">
      <c r="A212" s="27" t="s">
        <v>10</v>
      </c>
      <c r="B212" s="28" t="s">
        <v>10</v>
      </c>
      <c r="C212" s="25">
        <v>0</v>
      </c>
      <c r="D212" s="24" t="s">
        <v>10</v>
      </c>
      <c r="E212" s="25">
        <v>0</v>
      </c>
      <c r="F212" s="25">
        <f t="shared" si="21"/>
        <v>0</v>
      </c>
      <c r="G212" s="25">
        <v>0</v>
      </c>
      <c r="H212" s="25">
        <f t="shared" si="22"/>
        <v>0</v>
      </c>
      <c r="I212" s="25">
        <f t="shared" si="23"/>
        <v>0</v>
      </c>
      <c r="J212" s="26"/>
    </row>
    <row r="213" spans="1:10" ht="21" customHeight="1">
      <c r="A213" s="27" t="s">
        <v>10</v>
      </c>
      <c r="B213" s="28" t="s">
        <v>10</v>
      </c>
      <c r="C213" s="25">
        <v>0</v>
      </c>
      <c r="D213" s="24" t="s">
        <v>10</v>
      </c>
      <c r="E213" s="25">
        <v>0</v>
      </c>
      <c r="F213" s="25">
        <f t="shared" si="21"/>
        <v>0</v>
      </c>
      <c r="G213" s="25">
        <v>0</v>
      </c>
      <c r="H213" s="25">
        <f t="shared" si="22"/>
        <v>0</v>
      </c>
      <c r="I213" s="25">
        <f t="shared" si="23"/>
        <v>0</v>
      </c>
      <c r="J213" s="26"/>
    </row>
    <row r="214" spans="1:10" ht="21" customHeight="1">
      <c r="A214" s="27" t="s">
        <v>10</v>
      </c>
      <c r="B214" s="28" t="s">
        <v>10</v>
      </c>
      <c r="C214" s="25">
        <v>0</v>
      </c>
      <c r="D214" s="24" t="s">
        <v>10</v>
      </c>
      <c r="E214" s="25">
        <v>0</v>
      </c>
      <c r="F214" s="25">
        <f t="shared" si="21"/>
        <v>0</v>
      </c>
      <c r="G214" s="25">
        <v>0</v>
      </c>
      <c r="H214" s="25">
        <f t="shared" si="22"/>
        <v>0</v>
      </c>
      <c r="I214" s="25">
        <f t="shared" si="23"/>
        <v>0</v>
      </c>
      <c r="J214" s="26"/>
    </row>
    <row r="215" spans="1:10" ht="21" customHeight="1">
      <c r="A215" s="27" t="s">
        <v>10</v>
      </c>
      <c r="B215" s="28" t="s">
        <v>10</v>
      </c>
      <c r="C215" s="25">
        <v>0</v>
      </c>
      <c r="D215" s="24" t="s">
        <v>10</v>
      </c>
      <c r="E215" s="25">
        <v>0</v>
      </c>
      <c r="F215" s="25">
        <f t="shared" si="21"/>
        <v>0</v>
      </c>
      <c r="G215" s="25">
        <v>0</v>
      </c>
      <c r="H215" s="25">
        <f t="shared" si="22"/>
        <v>0</v>
      </c>
      <c r="I215" s="25">
        <f t="shared" si="23"/>
        <v>0</v>
      </c>
      <c r="J215" s="26"/>
    </row>
    <row r="216" spans="1:10" ht="21" customHeight="1">
      <c r="A216" s="27" t="s">
        <v>10</v>
      </c>
      <c r="B216" s="28" t="s">
        <v>10</v>
      </c>
      <c r="C216" s="25">
        <v>0</v>
      </c>
      <c r="D216" s="24" t="s">
        <v>10</v>
      </c>
      <c r="E216" s="25">
        <v>0</v>
      </c>
      <c r="F216" s="25">
        <f t="shared" si="21"/>
        <v>0</v>
      </c>
      <c r="G216" s="25">
        <v>0</v>
      </c>
      <c r="H216" s="25">
        <f t="shared" si="22"/>
        <v>0</v>
      </c>
      <c r="I216" s="25">
        <f t="shared" si="23"/>
        <v>0</v>
      </c>
      <c r="J216" s="26"/>
    </row>
    <row r="217" spans="1:10" ht="21" customHeight="1">
      <c r="A217" s="20"/>
      <c r="B217" s="13" t="s">
        <v>86</v>
      </c>
      <c r="C217" s="29" t="s">
        <v>10</v>
      </c>
      <c r="D217" s="30"/>
      <c r="E217" s="29"/>
      <c r="F217" s="29"/>
      <c r="G217" s="29"/>
      <c r="H217" s="29"/>
      <c r="I217" s="14">
        <f>SUM(I200:I216)</f>
        <v>52940</v>
      </c>
      <c r="J217" s="13"/>
    </row>
    <row r="218" spans="1:10" ht="21" customHeight="1">
      <c r="A218" s="27"/>
      <c r="B218" s="40" t="s">
        <v>85</v>
      </c>
      <c r="C218" s="23" t="s">
        <v>10</v>
      </c>
      <c r="D218" s="24"/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1" customHeight="1">
      <c r="A219" s="27" t="s">
        <v>10</v>
      </c>
      <c r="B219" s="28" t="s">
        <v>227</v>
      </c>
      <c r="C219" s="25">
        <v>2139</v>
      </c>
      <c r="D219" s="24" t="s">
        <v>43</v>
      </c>
      <c r="E219" s="25">
        <v>27</v>
      </c>
      <c r="F219" s="25">
        <f aca="true" t="shared" si="24" ref="F219:F235">ROUND(C219*E219,0)</f>
        <v>57753</v>
      </c>
      <c r="G219" s="25">
        <v>29</v>
      </c>
      <c r="H219" s="25">
        <f aca="true" t="shared" si="25" ref="H219:H235">ROUND(C219*G219,0)</f>
        <v>62031</v>
      </c>
      <c r="I219" s="25">
        <f aca="true" t="shared" si="26" ref="I219:I235">F219+H219</f>
        <v>119784</v>
      </c>
      <c r="J219" s="26"/>
    </row>
    <row r="220" spans="1:10" ht="21" customHeight="1">
      <c r="A220" s="27" t="s">
        <v>10</v>
      </c>
      <c r="B220" s="28" t="s">
        <v>228</v>
      </c>
      <c r="C220" s="25">
        <v>766</v>
      </c>
      <c r="D220" s="24" t="s">
        <v>43</v>
      </c>
      <c r="E220" s="25">
        <v>30</v>
      </c>
      <c r="F220" s="25">
        <f t="shared" si="24"/>
        <v>22980</v>
      </c>
      <c r="G220" s="25">
        <v>29</v>
      </c>
      <c r="H220" s="25">
        <f t="shared" si="25"/>
        <v>22214</v>
      </c>
      <c r="I220" s="25">
        <f t="shared" si="26"/>
        <v>45194</v>
      </c>
      <c r="J220" s="26"/>
    </row>
    <row r="221" spans="1:10" ht="21" customHeight="1">
      <c r="A221" s="27" t="s">
        <v>10</v>
      </c>
      <c r="B221" s="28" t="s">
        <v>229</v>
      </c>
      <c r="C221" s="25">
        <v>195</v>
      </c>
      <c r="D221" s="24" t="s">
        <v>43</v>
      </c>
      <c r="E221" s="25">
        <v>35</v>
      </c>
      <c r="F221" s="25">
        <f t="shared" si="24"/>
        <v>6825</v>
      </c>
      <c r="G221" s="25">
        <v>29</v>
      </c>
      <c r="H221" s="25">
        <f t="shared" si="25"/>
        <v>5655</v>
      </c>
      <c r="I221" s="25">
        <f t="shared" si="26"/>
        <v>12480</v>
      </c>
      <c r="J221" s="26"/>
    </row>
    <row r="222" spans="1:10" ht="21" customHeight="1">
      <c r="A222" s="27" t="s">
        <v>10</v>
      </c>
      <c r="B222" s="28" t="s">
        <v>230</v>
      </c>
      <c r="C222" s="25">
        <v>94</v>
      </c>
      <c r="D222" s="24" t="s">
        <v>43</v>
      </c>
      <c r="E222" s="25">
        <v>35</v>
      </c>
      <c r="F222" s="25">
        <f t="shared" si="24"/>
        <v>3290</v>
      </c>
      <c r="G222" s="25">
        <v>29</v>
      </c>
      <c r="H222" s="25">
        <f t="shared" si="25"/>
        <v>2726</v>
      </c>
      <c r="I222" s="25">
        <f t="shared" si="26"/>
        <v>6016</v>
      </c>
      <c r="J222" s="26"/>
    </row>
    <row r="223" spans="1:10" ht="21" customHeight="1">
      <c r="A223" s="27" t="s">
        <v>10</v>
      </c>
      <c r="B223" s="28" t="s">
        <v>231</v>
      </c>
      <c r="C223" s="25">
        <v>14</v>
      </c>
      <c r="D223" s="24" t="s">
        <v>43</v>
      </c>
      <c r="E223" s="25">
        <v>40</v>
      </c>
      <c r="F223" s="25">
        <f t="shared" si="24"/>
        <v>560</v>
      </c>
      <c r="G223" s="25">
        <v>29</v>
      </c>
      <c r="H223" s="25">
        <f t="shared" si="25"/>
        <v>406</v>
      </c>
      <c r="I223" s="25">
        <f t="shared" si="26"/>
        <v>966</v>
      </c>
      <c r="J223" s="26"/>
    </row>
    <row r="224" spans="1:10" ht="21" customHeight="1">
      <c r="A224" s="27" t="s">
        <v>10</v>
      </c>
      <c r="B224" s="28" t="s">
        <v>10</v>
      </c>
      <c r="C224" s="25">
        <v>0</v>
      </c>
      <c r="D224" s="24" t="s">
        <v>10</v>
      </c>
      <c r="E224" s="25">
        <v>0</v>
      </c>
      <c r="F224" s="25">
        <f t="shared" si="24"/>
        <v>0</v>
      </c>
      <c r="G224" s="25">
        <v>0</v>
      </c>
      <c r="H224" s="25">
        <f t="shared" si="25"/>
        <v>0</v>
      </c>
      <c r="I224" s="25">
        <f t="shared" si="26"/>
        <v>0</v>
      </c>
      <c r="J224" s="26"/>
    </row>
    <row r="225" spans="1:10" ht="21" customHeight="1">
      <c r="A225" s="27" t="s">
        <v>10</v>
      </c>
      <c r="B225" s="28" t="s">
        <v>10</v>
      </c>
      <c r="C225" s="25">
        <v>0</v>
      </c>
      <c r="D225" s="24" t="s">
        <v>10</v>
      </c>
      <c r="E225" s="25">
        <v>0</v>
      </c>
      <c r="F225" s="25">
        <f t="shared" si="24"/>
        <v>0</v>
      </c>
      <c r="G225" s="25">
        <v>0</v>
      </c>
      <c r="H225" s="25">
        <f t="shared" si="25"/>
        <v>0</v>
      </c>
      <c r="I225" s="25">
        <f t="shared" si="26"/>
        <v>0</v>
      </c>
      <c r="J225" s="26"/>
    </row>
    <row r="226" spans="1:10" ht="21" customHeight="1">
      <c r="A226" s="27" t="s">
        <v>10</v>
      </c>
      <c r="B226" s="28" t="s">
        <v>10</v>
      </c>
      <c r="C226" s="25">
        <v>0</v>
      </c>
      <c r="D226" s="24" t="s">
        <v>10</v>
      </c>
      <c r="E226" s="25">
        <v>0</v>
      </c>
      <c r="F226" s="25">
        <f t="shared" si="24"/>
        <v>0</v>
      </c>
      <c r="G226" s="25">
        <v>0</v>
      </c>
      <c r="H226" s="25">
        <f t="shared" si="25"/>
        <v>0</v>
      </c>
      <c r="I226" s="25">
        <f t="shared" si="26"/>
        <v>0</v>
      </c>
      <c r="J226" s="26"/>
    </row>
    <row r="227" spans="1:10" ht="21" customHeight="1">
      <c r="A227" s="27" t="s">
        <v>10</v>
      </c>
      <c r="B227" s="28" t="s">
        <v>10</v>
      </c>
      <c r="C227" s="25">
        <v>0</v>
      </c>
      <c r="D227" s="24" t="s">
        <v>10</v>
      </c>
      <c r="E227" s="25">
        <v>0</v>
      </c>
      <c r="F227" s="25">
        <f t="shared" si="24"/>
        <v>0</v>
      </c>
      <c r="G227" s="25">
        <v>0</v>
      </c>
      <c r="H227" s="25">
        <f t="shared" si="25"/>
        <v>0</v>
      </c>
      <c r="I227" s="25">
        <f t="shared" si="26"/>
        <v>0</v>
      </c>
      <c r="J227" s="26"/>
    </row>
    <row r="228" spans="1:10" ht="21" customHeight="1">
      <c r="A228" s="27" t="s">
        <v>10</v>
      </c>
      <c r="B228" s="28" t="s">
        <v>10</v>
      </c>
      <c r="C228" s="25">
        <v>0</v>
      </c>
      <c r="D228" s="24" t="s">
        <v>10</v>
      </c>
      <c r="E228" s="25">
        <v>0</v>
      </c>
      <c r="F228" s="25">
        <f t="shared" si="24"/>
        <v>0</v>
      </c>
      <c r="G228" s="25">
        <v>0</v>
      </c>
      <c r="H228" s="25">
        <f t="shared" si="25"/>
        <v>0</v>
      </c>
      <c r="I228" s="25">
        <f t="shared" si="26"/>
        <v>0</v>
      </c>
      <c r="J228" s="26"/>
    </row>
    <row r="229" spans="1:10" ht="21" customHeight="1">
      <c r="A229" s="27" t="s">
        <v>10</v>
      </c>
      <c r="B229" s="28" t="s">
        <v>10</v>
      </c>
      <c r="C229" s="25">
        <v>0</v>
      </c>
      <c r="D229" s="24" t="s">
        <v>10</v>
      </c>
      <c r="E229" s="25">
        <v>0</v>
      </c>
      <c r="F229" s="25">
        <f t="shared" si="24"/>
        <v>0</v>
      </c>
      <c r="G229" s="25">
        <v>0</v>
      </c>
      <c r="H229" s="25">
        <f t="shared" si="25"/>
        <v>0</v>
      </c>
      <c r="I229" s="25">
        <f t="shared" si="26"/>
        <v>0</v>
      </c>
      <c r="J229" s="26"/>
    </row>
    <row r="230" spans="1:10" ht="21" customHeight="1">
      <c r="A230" s="27" t="s">
        <v>10</v>
      </c>
      <c r="B230" s="28" t="s">
        <v>10</v>
      </c>
      <c r="C230" s="25">
        <v>0</v>
      </c>
      <c r="D230" s="24" t="s">
        <v>10</v>
      </c>
      <c r="E230" s="25">
        <v>0</v>
      </c>
      <c r="F230" s="25">
        <f t="shared" si="24"/>
        <v>0</v>
      </c>
      <c r="G230" s="25">
        <v>0</v>
      </c>
      <c r="H230" s="25">
        <f t="shared" si="25"/>
        <v>0</v>
      </c>
      <c r="I230" s="25">
        <f t="shared" si="26"/>
        <v>0</v>
      </c>
      <c r="J230" s="26"/>
    </row>
    <row r="231" spans="1:10" ht="21" customHeight="1">
      <c r="A231" s="27" t="s">
        <v>10</v>
      </c>
      <c r="B231" s="28" t="s">
        <v>10</v>
      </c>
      <c r="C231" s="25">
        <v>0</v>
      </c>
      <c r="D231" s="24" t="s">
        <v>10</v>
      </c>
      <c r="E231" s="25">
        <v>0</v>
      </c>
      <c r="F231" s="25">
        <f t="shared" si="24"/>
        <v>0</v>
      </c>
      <c r="G231" s="25">
        <v>0</v>
      </c>
      <c r="H231" s="25">
        <f t="shared" si="25"/>
        <v>0</v>
      </c>
      <c r="I231" s="25">
        <f t="shared" si="26"/>
        <v>0</v>
      </c>
      <c r="J231" s="26"/>
    </row>
    <row r="232" spans="1:10" ht="21" customHeight="1">
      <c r="A232" s="27" t="s">
        <v>10</v>
      </c>
      <c r="B232" s="28" t="s">
        <v>10</v>
      </c>
      <c r="C232" s="25">
        <v>0</v>
      </c>
      <c r="D232" s="24" t="s">
        <v>10</v>
      </c>
      <c r="E232" s="25">
        <v>0</v>
      </c>
      <c r="F232" s="25">
        <f t="shared" si="24"/>
        <v>0</v>
      </c>
      <c r="G232" s="25">
        <v>0</v>
      </c>
      <c r="H232" s="25">
        <f t="shared" si="25"/>
        <v>0</v>
      </c>
      <c r="I232" s="25">
        <f t="shared" si="26"/>
        <v>0</v>
      </c>
      <c r="J232" s="26"/>
    </row>
    <row r="233" spans="1:10" ht="21" customHeight="1">
      <c r="A233" s="27" t="s">
        <v>10</v>
      </c>
      <c r="B233" s="28" t="s">
        <v>10</v>
      </c>
      <c r="C233" s="25">
        <v>0</v>
      </c>
      <c r="D233" s="24" t="s">
        <v>10</v>
      </c>
      <c r="E233" s="25">
        <v>0</v>
      </c>
      <c r="F233" s="25">
        <f t="shared" si="24"/>
        <v>0</v>
      </c>
      <c r="G233" s="25">
        <v>0</v>
      </c>
      <c r="H233" s="25">
        <f t="shared" si="25"/>
        <v>0</v>
      </c>
      <c r="I233" s="25">
        <f t="shared" si="26"/>
        <v>0</v>
      </c>
      <c r="J233" s="26"/>
    </row>
    <row r="234" spans="1:10" ht="21" customHeight="1">
      <c r="A234" s="27" t="s">
        <v>10</v>
      </c>
      <c r="B234" s="28" t="s">
        <v>10</v>
      </c>
      <c r="C234" s="25">
        <v>0</v>
      </c>
      <c r="D234" s="24" t="s">
        <v>10</v>
      </c>
      <c r="E234" s="25">
        <v>0</v>
      </c>
      <c r="F234" s="25">
        <f t="shared" si="24"/>
        <v>0</v>
      </c>
      <c r="G234" s="25">
        <v>0</v>
      </c>
      <c r="H234" s="25">
        <f t="shared" si="25"/>
        <v>0</v>
      </c>
      <c r="I234" s="25">
        <f t="shared" si="26"/>
        <v>0</v>
      </c>
      <c r="J234" s="26"/>
    </row>
    <row r="235" spans="1:10" ht="21" customHeight="1">
      <c r="A235" s="27" t="s">
        <v>10</v>
      </c>
      <c r="B235" s="28" t="s">
        <v>10</v>
      </c>
      <c r="C235" s="25">
        <v>0</v>
      </c>
      <c r="D235" s="24" t="s">
        <v>10</v>
      </c>
      <c r="E235" s="25">
        <v>0</v>
      </c>
      <c r="F235" s="25">
        <f t="shared" si="24"/>
        <v>0</v>
      </c>
      <c r="G235" s="25">
        <v>0</v>
      </c>
      <c r="H235" s="25">
        <f t="shared" si="25"/>
        <v>0</v>
      </c>
      <c r="I235" s="25">
        <f t="shared" si="26"/>
        <v>0</v>
      </c>
      <c r="J235" s="26"/>
    </row>
    <row r="236" spans="1:10" ht="21" customHeight="1">
      <c r="A236" s="20"/>
      <c r="B236" s="13" t="s">
        <v>133</v>
      </c>
      <c r="C236" s="29" t="s">
        <v>10</v>
      </c>
      <c r="D236" s="30"/>
      <c r="E236" s="29"/>
      <c r="F236" s="29"/>
      <c r="G236" s="29"/>
      <c r="H236" s="29"/>
      <c r="I236" s="14">
        <f>SUM(I219:I235)</f>
        <v>184440</v>
      </c>
      <c r="J236" s="13"/>
    </row>
    <row r="237" spans="1:10" ht="21" customHeight="1">
      <c r="A237" s="22">
        <v>3</v>
      </c>
      <c r="B237" s="43" t="s">
        <v>232</v>
      </c>
      <c r="C237" s="23" t="s">
        <v>10</v>
      </c>
      <c r="D237" s="24"/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8" t="s">
        <v>134</v>
      </c>
      <c r="C238" s="25">
        <v>0</v>
      </c>
      <c r="D238" s="24" t="s">
        <v>10</v>
      </c>
      <c r="E238" s="25">
        <v>0</v>
      </c>
      <c r="F238" s="25">
        <f aca="true" t="shared" si="27" ref="F238:F269">ROUND(C238*E238,0)</f>
        <v>0</v>
      </c>
      <c r="G238" s="25">
        <v>0</v>
      </c>
      <c r="H238" s="25">
        <f aca="true" t="shared" si="28" ref="H238:H269">ROUND(C238*G238,0)</f>
        <v>0</v>
      </c>
      <c r="I238" s="25">
        <f aca="true" t="shared" si="29" ref="I238:I269">F238+H238</f>
        <v>0</v>
      </c>
      <c r="J238" s="26"/>
    </row>
    <row r="239" spans="1:10" ht="21" customHeight="1">
      <c r="A239" s="27" t="s">
        <v>10</v>
      </c>
      <c r="B239" s="28" t="s">
        <v>135</v>
      </c>
      <c r="C239" s="25">
        <v>68</v>
      </c>
      <c r="D239" s="24" t="s">
        <v>44</v>
      </c>
      <c r="E239" s="25">
        <v>114</v>
      </c>
      <c r="F239" s="25">
        <f t="shared" si="27"/>
        <v>7752</v>
      </c>
      <c r="G239" s="25">
        <v>35</v>
      </c>
      <c r="H239" s="25">
        <f t="shared" si="28"/>
        <v>2380</v>
      </c>
      <c r="I239" s="25">
        <f t="shared" si="29"/>
        <v>10132</v>
      </c>
      <c r="J239" s="26"/>
    </row>
    <row r="240" spans="1:10" ht="21" customHeight="1">
      <c r="A240" s="27" t="s">
        <v>10</v>
      </c>
      <c r="B240" s="28" t="s">
        <v>136</v>
      </c>
      <c r="C240" s="25">
        <v>272</v>
      </c>
      <c r="D240" s="24" t="s">
        <v>44</v>
      </c>
      <c r="E240" s="25">
        <v>32</v>
      </c>
      <c r="F240" s="25">
        <f t="shared" si="27"/>
        <v>8704</v>
      </c>
      <c r="G240" s="25">
        <v>15</v>
      </c>
      <c r="H240" s="25">
        <f t="shared" si="28"/>
        <v>4080</v>
      </c>
      <c r="I240" s="25">
        <f t="shared" si="29"/>
        <v>12784</v>
      </c>
      <c r="J240" s="26"/>
    </row>
    <row r="241" spans="1:10" ht="21" customHeight="1">
      <c r="A241" s="27" t="s">
        <v>10</v>
      </c>
      <c r="B241" s="28" t="s">
        <v>137</v>
      </c>
      <c r="C241" s="25">
        <v>20</v>
      </c>
      <c r="D241" s="24" t="s">
        <v>44</v>
      </c>
      <c r="E241" s="25">
        <v>13</v>
      </c>
      <c r="F241" s="25">
        <f t="shared" si="27"/>
        <v>260</v>
      </c>
      <c r="G241" s="25">
        <v>15</v>
      </c>
      <c r="H241" s="25">
        <f t="shared" si="28"/>
        <v>300</v>
      </c>
      <c r="I241" s="25">
        <f t="shared" si="29"/>
        <v>560</v>
      </c>
      <c r="J241" s="26"/>
    </row>
    <row r="242" spans="1:10" ht="21" customHeight="1">
      <c r="A242" s="27" t="s">
        <v>10</v>
      </c>
      <c r="B242" s="28" t="s">
        <v>138</v>
      </c>
      <c r="C242" s="25">
        <v>0</v>
      </c>
      <c r="D242" s="24" t="s">
        <v>10</v>
      </c>
      <c r="E242" s="25">
        <v>0</v>
      </c>
      <c r="F242" s="25">
        <f t="shared" si="27"/>
        <v>0</v>
      </c>
      <c r="G242" s="25">
        <v>0</v>
      </c>
      <c r="H242" s="25">
        <f t="shared" si="28"/>
        <v>0</v>
      </c>
      <c r="I242" s="25">
        <f t="shared" si="29"/>
        <v>0</v>
      </c>
      <c r="J242" s="26"/>
    </row>
    <row r="243" spans="1:10" ht="21" customHeight="1">
      <c r="A243" s="27" t="s">
        <v>10</v>
      </c>
      <c r="B243" s="28" t="s">
        <v>139</v>
      </c>
      <c r="C243" s="25">
        <v>8</v>
      </c>
      <c r="D243" s="24" t="s">
        <v>148</v>
      </c>
      <c r="E243" s="25">
        <v>71</v>
      </c>
      <c r="F243" s="25">
        <f t="shared" si="27"/>
        <v>568</v>
      </c>
      <c r="G243" s="25">
        <v>25</v>
      </c>
      <c r="H243" s="25">
        <f t="shared" si="28"/>
        <v>200</v>
      </c>
      <c r="I243" s="25">
        <f t="shared" si="29"/>
        <v>768</v>
      </c>
      <c r="J243" s="26"/>
    </row>
    <row r="244" spans="1:10" ht="21" customHeight="1">
      <c r="A244" s="27" t="s">
        <v>10</v>
      </c>
      <c r="B244" s="28" t="s">
        <v>140</v>
      </c>
      <c r="C244" s="25">
        <v>36</v>
      </c>
      <c r="D244" s="24" t="s">
        <v>148</v>
      </c>
      <c r="E244" s="25">
        <v>10</v>
      </c>
      <c r="F244" s="25">
        <f t="shared" si="27"/>
        <v>360</v>
      </c>
      <c r="G244" s="25">
        <v>15</v>
      </c>
      <c r="H244" s="25">
        <f t="shared" si="28"/>
        <v>540</v>
      </c>
      <c r="I244" s="25">
        <f t="shared" si="29"/>
        <v>900</v>
      </c>
      <c r="J244" s="26"/>
    </row>
    <row r="245" spans="1:10" ht="21" customHeight="1">
      <c r="A245" s="27" t="s">
        <v>10</v>
      </c>
      <c r="B245" s="28" t="s">
        <v>141</v>
      </c>
      <c r="C245" s="25">
        <v>0</v>
      </c>
      <c r="D245" s="24" t="s">
        <v>10</v>
      </c>
      <c r="E245" s="25">
        <v>0</v>
      </c>
      <c r="F245" s="25">
        <f t="shared" si="27"/>
        <v>0</v>
      </c>
      <c r="G245" s="25">
        <v>0</v>
      </c>
      <c r="H245" s="25">
        <f t="shared" si="28"/>
        <v>0</v>
      </c>
      <c r="I245" s="25">
        <f t="shared" si="29"/>
        <v>0</v>
      </c>
      <c r="J245" s="26"/>
    </row>
    <row r="246" spans="1:10" ht="21" customHeight="1">
      <c r="A246" s="27" t="s">
        <v>10</v>
      </c>
      <c r="B246" s="28" t="s">
        <v>139</v>
      </c>
      <c r="C246" s="25">
        <v>12</v>
      </c>
      <c r="D246" s="24" t="s">
        <v>148</v>
      </c>
      <c r="E246" s="25">
        <v>71</v>
      </c>
      <c r="F246" s="25">
        <f t="shared" si="27"/>
        <v>852</v>
      </c>
      <c r="G246" s="25">
        <v>25</v>
      </c>
      <c r="H246" s="25">
        <f t="shared" si="28"/>
        <v>300</v>
      </c>
      <c r="I246" s="25">
        <f t="shared" si="29"/>
        <v>1152</v>
      </c>
      <c r="J246" s="26"/>
    </row>
    <row r="247" spans="1:10" ht="21" customHeight="1">
      <c r="A247" s="27" t="s">
        <v>10</v>
      </c>
      <c r="B247" s="28" t="s">
        <v>140</v>
      </c>
      <c r="C247" s="25">
        <v>72</v>
      </c>
      <c r="D247" s="24" t="s">
        <v>148</v>
      </c>
      <c r="E247" s="25">
        <v>12</v>
      </c>
      <c r="F247" s="25">
        <f t="shared" si="27"/>
        <v>864</v>
      </c>
      <c r="G247" s="25">
        <v>15</v>
      </c>
      <c r="H247" s="25">
        <f t="shared" si="28"/>
        <v>1080</v>
      </c>
      <c r="I247" s="25">
        <f t="shared" si="29"/>
        <v>1944</v>
      </c>
      <c r="J247" s="26"/>
    </row>
    <row r="248" spans="1:10" ht="21" customHeight="1">
      <c r="A248" s="27" t="s">
        <v>10</v>
      </c>
      <c r="B248" s="28" t="s">
        <v>147</v>
      </c>
      <c r="C248" s="25">
        <v>32</v>
      </c>
      <c r="D248" s="24" t="s">
        <v>148</v>
      </c>
      <c r="E248" s="25">
        <v>9</v>
      </c>
      <c r="F248" s="25">
        <f t="shared" si="27"/>
        <v>288</v>
      </c>
      <c r="G248" s="25">
        <v>15</v>
      </c>
      <c r="H248" s="25">
        <f t="shared" si="28"/>
        <v>480</v>
      </c>
      <c r="I248" s="25">
        <f t="shared" si="29"/>
        <v>768</v>
      </c>
      <c r="J248" s="26"/>
    </row>
    <row r="249" spans="1:10" ht="21" customHeight="1">
      <c r="A249" s="27" t="s">
        <v>10</v>
      </c>
      <c r="B249" s="28" t="s">
        <v>142</v>
      </c>
      <c r="C249" s="25">
        <v>0</v>
      </c>
      <c r="D249" s="24" t="s">
        <v>10</v>
      </c>
      <c r="E249" s="25">
        <v>0</v>
      </c>
      <c r="F249" s="25">
        <f t="shared" si="27"/>
        <v>0</v>
      </c>
      <c r="G249" s="25">
        <v>0</v>
      </c>
      <c r="H249" s="25">
        <f t="shared" si="28"/>
        <v>0</v>
      </c>
      <c r="I249" s="25">
        <f t="shared" si="29"/>
        <v>0</v>
      </c>
      <c r="J249" s="26"/>
    </row>
    <row r="250" spans="1:10" ht="21" customHeight="1">
      <c r="A250" s="27" t="s">
        <v>10</v>
      </c>
      <c r="B250" s="28" t="s">
        <v>139</v>
      </c>
      <c r="C250" s="25">
        <v>4</v>
      </c>
      <c r="D250" s="24" t="s">
        <v>148</v>
      </c>
      <c r="E250" s="25">
        <v>161</v>
      </c>
      <c r="F250" s="25">
        <f t="shared" si="27"/>
        <v>644</v>
      </c>
      <c r="G250" s="25">
        <v>50</v>
      </c>
      <c r="H250" s="25">
        <f t="shared" si="28"/>
        <v>200</v>
      </c>
      <c r="I250" s="25">
        <f t="shared" si="29"/>
        <v>844</v>
      </c>
      <c r="J250" s="26"/>
    </row>
    <row r="251" spans="1:10" ht="21" customHeight="1">
      <c r="A251" s="27" t="s">
        <v>10</v>
      </c>
      <c r="B251" s="28" t="s">
        <v>140</v>
      </c>
      <c r="C251" s="25">
        <v>16</v>
      </c>
      <c r="D251" s="24" t="s">
        <v>148</v>
      </c>
      <c r="E251" s="25">
        <v>35</v>
      </c>
      <c r="F251" s="25">
        <f t="shared" si="27"/>
        <v>560</v>
      </c>
      <c r="G251" s="25">
        <v>15</v>
      </c>
      <c r="H251" s="25">
        <f t="shared" si="28"/>
        <v>240</v>
      </c>
      <c r="I251" s="25">
        <f t="shared" si="29"/>
        <v>800</v>
      </c>
      <c r="J251" s="26"/>
    </row>
    <row r="252" spans="1:10" ht="21" customHeight="1">
      <c r="A252" s="27" t="s">
        <v>10</v>
      </c>
      <c r="B252" s="28" t="s">
        <v>143</v>
      </c>
      <c r="C252" s="25">
        <v>0</v>
      </c>
      <c r="D252" s="24" t="s">
        <v>10</v>
      </c>
      <c r="E252" s="25">
        <v>0</v>
      </c>
      <c r="F252" s="25">
        <f t="shared" si="27"/>
        <v>0</v>
      </c>
      <c r="G252" s="25">
        <v>0</v>
      </c>
      <c r="H252" s="25">
        <f t="shared" si="28"/>
        <v>0</v>
      </c>
      <c r="I252" s="25">
        <f t="shared" si="29"/>
        <v>0</v>
      </c>
      <c r="J252" s="26"/>
    </row>
    <row r="253" spans="1:10" ht="21" customHeight="1">
      <c r="A253" s="27" t="s">
        <v>10</v>
      </c>
      <c r="B253" s="28" t="s">
        <v>144</v>
      </c>
      <c r="C253" s="25">
        <v>8</v>
      </c>
      <c r="D253" s="24" t="s">
        <v>148</v>
      </c>
      <c r="E253" s="25">
        <v>105</v>
      </c>
      <c r="F253" s="25">
        <f t="shared" si="27"/>
        <v>840</v>
      </c>
      <c r="G253" s="25">
        <v>30</v>
      </c>
      <c r="H253" s="25">
        <f t="shared" si="28"/>
        <v>240</v>
      </c>
      <c r="I253" s="25">
        <f t="shared" si="29"/>
        <v>1080</v>
      </c>
      <c r="J253" s="26"/>
    </row>
    <row r="254" spans="1:10" ht="21" customHeight="1">
      <c r="A254" s="27" t="s">
        <v>10</v>
      </c>
      <c r="B254" s="28" t="s">
        <v>10</v>
      </c>
      <c r="C254" s="25">
        <v>0</v>
      </c>
      <c r="D254" s="24" t="s">
        <v>10</v>
      </c>
      <c r="E254" s="25">
        <v>0</v>
      </c>
      <c r="F254" s="25">
        <f t="shared" si="27"/>
        <v>0</v>
      </c>
      <c r="G254" s="25">
        <v>0</v>
      </c>
      <c r="H254" s="25">
        <f t="shared" si="28"/>
        <v>0</v>
      </c>
      <c r="I254" s="25">
        <f t="shared" si="29"/>
        <v>0</v>
      </c>
      <c r="J254" s="26"/>
    </row>
    <row r="255" spans="1:10" ht="21" customHeight="1">
      <c r="A255" s="47"/>
      <c r="B255" s="48" t="s">
        <v>10</v>
      </c>
      <c r="C255" s="45">
        <v>0</v>
      </c>
      <c r="D255" s="46" t="s">
        <v>10</v>
      </c>
      <c r="E255" s="45">
        <v>0</v>
      </c>
      <c r="F255" s="45">
        <f t="shared" si="27"/>
        <v>0</v>
      </c>
      <c r="G255" s="45">
        <v>0</v>
      </c>
      <c r="H255" s="45">
        <f t="shared" si="28"/>
        <v>0</v>
      </c>
      <c r="I255" s="45">
        <f t="shared" si="29"/>
        <v>0</v>
      </c>
      <c r="J255" s="13"/>
    </row>
    <row r="256" spans="1:10" ht="21" customHeight="1">
      <c r="A256" s="27"/>
      <c r="B256" s="28" t="s">
        <v>145</v>
      </c>
      <c r="C256" s="25">
        <v>0</v>
      </c>
      <c r="D256" s="24" t="s">
        <v>10</v>
      </c>
      <c r="E256" s="25">
        <v>0</v>
      </c>
      <c r="F256" s="25">
        <f t="shared" si="27"/>
        <v>0</v>
      </c>
      <c r="G256" s="25">
        <v>0</v>
      </c>
      <c r="H256" s="25">
        <f t="shared" si="28"/>
        <v>0</v>
      </c>
      <c r="I256" s="25">
        <f t="shared" si="29"/>
        <v>0</v>
      </c>
      <c r="J256" s="26"/>
    </row>
    <row r="257" spans="1:10" ht="21" customHeight="1">
      <c r="A257" s="27" t="s">
        <v>10</v>
      </c>
      <c r="B257" s="28" t="s">
        <v>139</v>
      </c>
      <c r="C257" s="25">
        <v>8</v>
      </c>
      <c r="D257" s="24" t="s">
        <v>148</v>
      </c>
      <c r="E257" s="25">
        <v>175</v>
      </c>
      <c r="F257" s="25">
        <f t="shared" si="27"/>
        <v>1400</v>
      </c>
      <c r="G257" s="25">
        <v>35</v>
      </c>
      <c r="H257" s="25">
        <f t="shared" si="28"/>
        <v>280</v>
      </c>
      <c r="I257" s="25">
        <f t="shared" si="29"/>
        <v>1680</v>
      </c>
      <c r="J257" s="26"/>
    </row>
    <row r="258" spans="1:10" ht="21" customHeight="1">
      <c r="A258" s="27" t="s">
        <v>10</v>
      </c>
      <c r="B258" s="28" t="s">
        <v>140</v>
      </c>
      <c r="C258" s="25">
        <v>4</v>
      </c>
      <c r="D258" s="24" t="s">
        <v>148</v>
      </c>
      <c r="E258" s="25">
        <v>34</v>
      </c>
      <c r="F258" s="25">
        <f t="shared" si="27"/>
        <v>136</v>
      </c>
      <c r="G258" s="25">
        <v>15</v>
      </c>
      <c r="H258" s="25">
        <f t="shared" si="28"/>
        <v>60</v>
      </c>
      <c r="I258" s="25">
        <f t="shared" si="29"/>
        <v>196</v>
      </c>
      <c r="J258" s="26"/>
    </row>
    <row r="259" spans="1:10" ht="21" customHeight="1">
      <c r="A259" s="27" t="s">
        <v>10</v>
      </c>
      <c r="B259" s="40" t="s">
        <v>146</v>
      </c>
      <c r="C259" s="25">
        <v>0</v>
      </c>
      <c r="D259" s="24" t="s">
        <v>10</v>
      </c>
      <c r="E259" s="25">
        <v>0</v>
      </c>
      <c r="F259" s="25">
        <f t="shared" si="27"/>
        <v>0</v>
      </c>
      <c r="G259" s="25">
        <v>0</v>
      </c>
      <c r="H259" s="25">
        <f t="shared" si="28"/>
        <v>0</v>
      </c>
      <c r="I259" s="25">
        <f t="shared" si="29"/>
        <v>0</v>
      </c>
      <c r="J259" s="26"/>
    </row>
    <row r="260" spans="1:10" ht="21" customHeight="1">
      <c r="A260" s="27" t="s">
        <v>10</v>
      </c>
      <c r="B260" s="28" t="s">
        <v>151</v>
      </c>
      <c r="C260" s="25">
        <v>12</v>
      </c>
      <c r="D260" s="24" t="s">
        <v>148</v>
      </c>
      <c r="E260" s="25">
        <v>19</v>
      </c>
      <c r="F260" s="25">
        <f t="shared" si="27"/>
        <v>228</v>
      </c>
      <c r="G260" s="25">
        <v>15</v>
      </c>
      <c r="H260" s="25">
        <f t="shared" si="28"/>
        <v>180</v>
      </c>
      <c r="I260" s="25">
        <f t="shared" si="29"/>
        <v>408</v>
      </c>
      <c r="J260" s="26"/>
    </row>
    <row r="261" spans="1:10" ht="21" customHeight="1">
      <c r="A261" s="27" t="s">
        <v>10</v>
      </c>
      <c r="B261" s="28" t="s">
        <v>149</v>
      </c>
      <c r="C261" s="25">
        <v>0</v>
      </c>
      <c r="D261" s="24" t="s">
        <v>10</v>
      </c>
      <c r="E261" s="25">
        <v>0</v>
      </c>
      <c r="F261" s="25">
        <f t="shared" si="27"/>
        <v>0</v>
      </c>
      <c r="G261" s="25">
        <v>0</v>
      </c>
      <c r="H261" s="25">
        <f t="shared" si="28"/>
        <v>0</v>
      </c>
      <c r="I261" s="25">
        <f t="shared" si="29"/>
        <v>0</v>
      </c>
      <c r="J261" s="26"/>
    </row>
    <row r="262" spans="1:10" ht="21" customHeight="1">
      <c r="A262" s="27" t="s">
        <v>10</v>
      </c>
      <c r="B262" s="28" t="s">
        <v>140</v>
      </c>
      <c r="C262" s="25">
        <v>4</v>
      </c>
      <c r="D262" s="24" t="s">
        <v>148</v>
      </c>
      <c r="E262" s="25">
        <v>370</v>
      </c>
      <c r="F262" s="25">
        <f t="shared" si="27"/>
        <v>1480</v>
      </c>
      <c r="G262" s="25">
        <v>75</v>
      </c>
      <c r="H262" s="25">
        <f t="shared" si="28"/>
        <v>300</v>
      </c>
      <c r="I262" s="25">
        <f t="shared" si="29"/>
        <v>1780</v>
      </c>
      <c r="J262" s="26"/>
    </row>
    <row r="263" spans="1:10" ht="21" customHeight="1">
      <c r="A263" s="27" t="s">
        <v>10</v>
      </c>
      <c r="B263" s="28" t="s">
        <v>150</v>
      </c>
      <c r="C263" s="25">
        <v>0</v>
      </c>
      <c r="D263" s="24" t="s">
        <v>10</v>
      </c>
      <c r="E263" s="25">
        <v>0</v>
      </c>
      <c r="F263" s="25">
        <f t="shared" si="27"/>
        <v>0</v>
      </c>
      <c r="G263" s="25">
        <v>0</v>
      </c>
      <c r="H263" s="25">
        <f t="shared" si="28"/>
        <v>0</v>
      </c>
      <c r="I263" s="25">
        <f t="shared" si="29"/>
        <v>0</v>
      </c>
      <c r="J263" s="26"/>
    </row>
    <row r="264" spans="1:10" ht="21" customHeight="1">
      <c r="A264" s="27" t="s">
        <v>10</v>
      </c>
      <c r="B264" s="28" t="s">
        <v>139</v>
      </c>
      <c r="C264" s="25">
        <v>4</v>
      </c>
      <c r="D264" s="24" t="s">
        <v>148</v>
      </c>
      <c r="E264" s="25">
        <v>140</v>
      </c>
      <c r="F264" s="25">
        <f t="shared" si="27"/>
        <v>560</v>
      </c>
      <c r="G264" s="25">
        <v>42</v>
      </c>
      <c r="H264" s="25">
        <f t="shared" si="28"/>
        <v>168</v>
      </c>
      <c r="I264" s="25">
        <f t="shared" si="29"/>
        <v>728</v>
      </c>
      <c r="J264" s="26"/>
    </row>
    <row r="265" spans="1:10" ht="21" customHeight="1">
      <c r="A265" s="27" t="s">
        <v>10</v>
      </c>
      <c r="B265" s="28" t="s">
        <v>140</v>
      </c>
      <c r="C265" s="25">
        <v>4</v>
      </c>
      <c r="D265" s="24" t="s">
        <v>148</v>
      </c>
      <c r="E265" s="25">
        <v>53</v>
      </c>
      <c r="F265" s="25">
        <f t="shared" si="27"/>
        <v>212</v>
      </c>
      <c r="G265" s="25">
        <v>25</v>
      </c>
      <c r="H265" s="25">
        <f t="shared" si="28"/>
        <v>100</v>
      </c>
      <c r="I265" s="25">
        <f t="shared" si="29"/>
        <v>312</v>
      </c>
      <c r="J265" s="26"/>
    </row>
    <row r="266" spans="1:10" ht="21" customHeight="1">
      <c r="A266" s="27" t="s">
        <v>10</v>
      </c>
      <c r="B266" s="28" t="s">
        <v>152</v>
      </c>
      <c r="C266" s="25">
        <v>0</v>
      </c>
      <c r="D266" s="24" t="s">
        <v>10</v>
      </c>
      <c r="E266" s="25">
        <v>0</v>
      </c>
      <c r="F266" s="25">
        <f t="shared" si="27"/>
        <v>0</v>
      </c>
      <c r="G266" s="25">
        <v>0</v>
      </c>
      <c r="H266" s="25">
        <f t="shared" si="28"/>
        <v>0</v>
      </c>
      <c r="I266" s="25">
        <f t="shared" si="29"/>
        <v>0</v>
      </c>
      <c r="J266" s="26"/>
    </row>
    <row r="267" spans="1:10" ht="21" customHeight="1">
      <c r="A267" s="27" t="s">
        <v>10</v>
      </c>
      <c r="B267" s="28" t="s">
        <v>140</v>
      </c>
      <c r="C267" s="25">
        <v>8</v>
      </c>
      <c r="D267" s="24" t="s">
        <v>148</v>
      </c>
      <c r="E267" s="25">
        <v>82</v>
      </c>
      <c r="F267" s="25">
        <f t="shared" si="27"/>
        <v>656</v>
      </c>
      <c r="G267" s="25">
        <v>25</v>
      </c>
      <c r="H267" s="25">
        <f t="shared" si="28"/>
        <v>200</v>
      </c>
      <c r="I267" s="25">
        <f t="shared" si="29"/>
        <v>856</v>
      </c>
      <c r="J267" s="26"/>
    </row>
    <row r="268" spans="1:10" ht="21" customHeight="1">
      <c r="A268" s="27" t="s">
        <v>10</v>
      </c>
      <c r="B268" s="28" t="s">
        <v>153</v>
      </c>
      <c r="C268" s="25">
        <v>0</v>
      </c>
      <c r="D268" s="24" t="s">
        <v>10</v>
      </c>
      <c r="E268" s="25">
        <v>0</v>
      </c>
      <c r="F268" s="25">
        <f t="shared" si="27"/>
        <v>0</v>
      </c>
      <c r="G268" s="25">
        <v>0</v>
      </c>
      <c r="H268" s="25">
        <f t="shared" si="28"/>
        <v>0</v>
      </c>
      <c r="I268" s="25">
        <f t="shared" si="29"/>
        <v>0</v>
      </c>
      <c r="J268" s="26"/>
    </row>
    <row r="269" spans="1:10" ht="21" customHeight="1">
      <c r="A269" s="27" t="s">
        <v>10</v>
      </c>
      <c r="B269" s="28" t="s">
        <v>140</v>
      </c>
      <c r="C269" s="25">
        <v>12</v>
      </c>
      <c r="D269" s="24" t="s">
        <v>148</v>
      </c>
      <c r="E269" s="25">
        <v>145</v>
      </c>
      <c r="F269" s="25">
        <f t="shared" si="27"/>
        <v>1740</v>
      </c>
      <c r="G269" s="25">
        <v>30</v>
      </c>
      <c r="H269" s="25">
        <f t="shared" si="28"/>
        <v>360</v>
      </c>
      <c r="I269" s="25">
        <f t="shared" si="29"/>
        <v>2100</v>
      </c>
      <c r="J269" s="26"/>
    </row>
    <row r="270" spans="1:10" ht="21" customHeight="1">
      <c r="A270" s="27" t="s">
        <v>10</v>
      </c>
      <c r="B270" s="28" t="s">
        <v>154</v>
      </c>
      <c r="C270" s="25">
        <v>0</v>
      </c>
      <c r="D270" s="24" t="s">
        <v>10</v>
      </c>
      <c r="E270" s="25">
        <v>0</v>
      </c>
      <c r="F270" s="25">
        <f aca="true" t="shared" si="30" ref="F270:F301">ROUND(C270*E270,0)</f>
        <v>0</v>
      </c>
      <c r="G270" s="25">
        <v>0</v>
      </c>
      <c r="H270" s="25">
        <f aca="true" t="shared" si="31" ref="H270:H301">ROUND(C270*G270,0)</f>
        <v>0</v>
      </c>
      <c r="I270" s="25">
        <f aca="true" t="shared" si="32" ref="I270:I293">F270+H270</f>
        <v>0</v>
      </c>
      <c r="J270" s="26"/>
    </row>
    <row r="271" spans="1:10" ht="21" customHeight="1">
      <c r="A271" s="27" t="s">
        <v>10</v>
      </c>
      <c r="B271" s="28" t="s">
        <v>140</v>
      </c>
      <c r="C271" s="25">
        <v>8</v>
      </c>
      <c r="D271" s="24" t="s">
        <v>148</v>
      </c>
      <c r="E271" s="25">
        <v>82</v>
      </c>
      <c r="F271" s="25">
        <f t="shared" si="30"/>
        <v>656</v>
      </c>
      <c r="G271" s="25">
        <v>25</v>
      </c>
      <c r="H271" s="25">
        <f t="shared" si="31"/>
        <v>200</v>
      </c>
      <c r="I271" s="25">
        <f t="shared" si="32"/>
        <v>856</v>
      </c>
      <c r="J271" s="26"/>
    </row>
    <row r="272" spans="1:10" ht="21" customHeight="1">
      <c r="A272" s="27" t="s">
        <v>10</v>
      </c>
      <c r="B272" s="28" t="s">
        <v>155</v>
      </c>
      <c r="C272" s="25">
        <v>0</v>
      </c>
      <c r="D272" s="24" t="s">
        <v>10</v>
      </c>
      <c r="E272" s="25">
        <v>0</v>
      </c>
      <c r="F272" s="25">
        <f t="shared" si="30"/>
        <v>0</v>
      </c>
      <c r="G272" s="25">
        <v>0</v>
      </c>
      <c r="H272" s="25">
        <f t="shared" si="31"/>
        <v>0</v>
      </c>
      <c r="I272" s="25">
        <f t="shared" si="32"/>
        <v>0</v>
      </c>
      <c r="J272" s="26"/>
    </row>
    <row r="273" spans="1:10" ht="21" customHeight="1">
      <c r="A273" s="27" t="s">
        <v>10</v>
      </c>
      <c r="B273" s="28" t="s">
        <v>139</v>
      </c>
      <c r="C273" s="25">
        <v>8</v>
      </c>
      <c r="D273" s="24" t="s">
        <v>148</v>
      </c>
      <c r="E273" s="25">
        <v>1000</v>
      </c>
      <c r="F273" s="25">
        <f t="shared" si="30"/>
        <v>8000</v>
      </c>
      <c r="G273" s="25">
        <v>0</v>
      </c>
      <c r="H273" s="25">
        <f t="shared" si="31"/>
        <v>0</v>
      </c>
      <c r="I273" s="25">
        <f t="shared" si="32"/>
        <v>8000</v>
      </c>
      <c r="J273" s="26"/>
    </row>
    <row r="274" spans="1:10" ht="21" customHeight="1">
      <c r="A274" s="47"/>
      <c r="B274" s="48" t="s">
        <v>140</v>
      </c>
      <c r="C274" s="45">
        <v>12</v>
      </c>
      <c r="D274" s="46" t="s">
        <v>148</v>
      </c>
      <c r="E274" s="45">
        <v>500</v>
      </c>
      <c r="F274" s="45">
        <f t="shared" si="30"/>
        <v>6000</v>
      </c>
      <c r="G274" s="45">
        <v>0</v>
      </c>
      <c r="H274" s="45">
        <f t="shared" si="31"/>
        <v>0</v>
      </c>
      <c r="I274" s="45">
        <f t="shared" si="32"/>
        <v>6000</v>
      </c>
      <c r="J274" s="49"/>
    </row>
    <row r="275" spans="1:10" ht="21" customHeight="1">
      <c r="A275" s="27"/>
      <c r="B275" s="28" t="s">
        <v>156</v>
      </c>
      <c r="C275" s="25">
        <v>0</v>
      </c>
      <c r="D275" s="24" t="s">
        <v>10</v>
      </c>
      <c r="E275" s="25">
        <v>0</v>
      </c>
      <c r="F275" s="25">
        <f t="shared" si="30"/>
        <v>0</v>
      </c>
      <c r="G275" s="25">
        <v>0</v>
      </c>
      <c r="H275" s="25">
        <f t="shared" si="31"/>
        <v>0</v>
      </c>
      <c r="I275" s="25">
        <f t="shared" si="32"/>
        <v>0</v>
      </c>
      <c r="J275" s="26"/>
    </row>
    <row r="276" spans="1:10" ht="21" customHeight="1">
      <c r="A276" s="27" t="s">
        <v>10</v>
      </c>
      <c r="B276" s="28" t="s">
        <v>157</v>
      </c>
      <c r="C276" s="25">
        <v>16</v>
      </c>
      <c r="D276" s="24" t="s">
        <v>44</v>
      </c>
      <c r="E276" s="25">
        <v>13</v>
      </c>
      <c r="F276" s="25">
        <f t="shared" si="30"/>
        <v>208</v>
      </c>
      <c r="G276" s="25">
        <v>15</v>
      </c>
      <c r="H276" s="25">
        <f t="shared" si="31"/>
        <v>240</v>
      </c>
      <c r="I276" s="25">
        <f t="shared" si="32"/>
        <v>448</v>
      </c>
      <c r="J276" s="26"/>
    </row>
    <row r="277" spans="1:10" ht="21" customHeight="1">
      <c r="A277" s="27" t="s">
        <v>10</v>
      </c>
      <c r="B277" s="28" t="s">
        <v>158</v>
      </c>
      <c r="C277" s="25">
        <v>100</v>
      </c>
      <c r="D277" s="24" t="s">
        <v>44</v>
      </c>
      <c r="E277" s="25">
        <v>12</v>
      </c>
      <c r="F277" s="25">
        <f t="shared" si="30"/>
        <v>1200</v>
      </c>
      <c r="G277" s="25">
        <v>15</v>
      </c>
      <c r="H277" s="25">
        <f t="shared" si="31"/>
        <v>1500</v>
      </c>
      <c r="I277" s="25">
        <f t="shared" si="32"/>
        <v>2700</v>
      </c>
      <c r="J277" s="26"/>
    </row>
    <row r="278" spans="1:10" ht="21" customHeight="1">
      <c r="A278" s="27" t="s">
        <v>10</v>
      </c>
      <c r="B278" s="28" t="s">
        <v>159</v>
      </c>
      <c r="C278" s="25">
        <v>72</v>
      </c>
      <c r="D278" s="24" t="s">
        <v>44</v>
      </c>
      <c r="E278" s="25">
        <v>10</v>
      </c>
      <c r="F278" s="25">
        <f t="shared" si="30"/>
        <v>720</v>
      </c>
      <c r="G278" s="25">
        <v>15</v>
      </c>
      <c r="H278" s="25">
        <f t="shared" si="31"/>
        <v>1080</v>
      </c>
      <c r="I278" s="25">
        <f t="shared" si="32"/>
        <v>1800</v>
      </c>
      <c r="J278" s="26"/>
    </row>
    <row r="279" spans="1:10" ht="21" customHeight="1">
      <c r="A279" s="27" t="s">
        <v>10</v>
      </c>
      <c r="B279" s="28" t="s">
        <v>141</v>
      </c>
      <c r="C279" s="25">
        <v>0</v>
      </c>
      <c r="D279" s="24" t="s">
        <v>10</v>
      </c>
      <c r="E279" s="25">
        <v>0</v>
      </c>
      <c r="F279" s="25">
        <f t="shared" si="30"/>
        <v>0</v>
      </c>
      <c r="G279" s="25">
        <v>0</v>
      </c>
      <c r="H279" s="25">
        <f t="shared" si="31"/>
        <v>0</v>
      </c>
      <c r="I279" s="25">
        <f t="shared" si="32"/>
        <v>0</v>
      </c>
      <c r="J279" s="26"/>
    </row>
    <row r="280" spans="1:10" ht="21" customHeight="1">
      <c r="A280" s="27" t="s">
        <v>10</v>
      </c>
      <c r="B280" s="28" t="s">
        <v>160</v>
      </c>
      <c r="C280" s="25">
        <v>16</v>
      </c>
      <c r="D280" s="24" t="s">
        <v>148</v>
      </c>
      <c r="E280" s="25">
        <v>6</v>
      </c>
      <c r="F280" s="25">
        <f t="shared" si="30"/>
        <v>96</v>
      </c>
      <c r="G280" s="25">
        <v>15</v>
      </c>
      <c r="H280" s="25">
        <f t="shared" si="31"/>
        <v>240</v>
      </c>
      <c r="I280" s="25">
        <f t="shared" si="32"/>
        <v>336</v>
      </c>
      <c r="J280" s="26"/>
    </row>
    <row r="281" spans="1:10" ht="21" customHeight="1">
      <c r="A281" s="27" t="s">
        <v>10</v>
      </c>
      <c r="B281" s="28" t="s">
        <v>161</v>
      </c>
      <c r="C281" s="25">
        <v>36</v>
      </c>
      <c r="D281" s="24" t="s">
        <v>148</v>
      </c>
      <c r="E281" s="25">
        <v>3</v>
      </c>
      <c r="F281" s="25">
        <f t="shared" si="30"/>
        <v>108</v>
      </c>
      <c r="G281" s="25">
        <v>15</v>
      </c>
      <c r="H281" s="25">
        <f t="shared" si="31"/>
        <v>540</v>
      </c>
      <c r="I281" s="25">
        <f t="shared" si="32"/>
        <v>648</v>
      </c>
      <c r="J281" s="26"/>
    </row>
    <row r="282" spans="1:10" ht="21" customHeight="1">
      <c r="A282" s="27" t="s">
        <v>10</v>
      </c>
      <c r="B282" s="28" t="s">
        <v>162</v>
      </c>
      <c r="C282" s="25">
        <v>68</v>
      </c>
      <c r="D282" s="24" t="s">
        <v>148</v>
      </c>
      <c r="E282" s="25">
        <v>2</v>
      </c>
      <c r="F282" s="25">
        <f t="shared" si="30"/>
        <v>136</v>
      </c>
      <c r="G282" s="25">
        <v>15</v>
      </c>
      <c r="H282" s="25">
        <f t="shared" si="31"/>
        <v>1020</v>
      </c>
      <c r="I282" s="25">
        <f t="shared" si="32"/>
        <v>1156</v>
      </c>
      <c r="J282" s="26"/>
    </row>
    <row r="283" spans="1:10" ht="21" customHeight="1">
      <c r="A283" s="27" t="s">
        <v>10</v>
      </c>
      <c r="B283" s="28" t="s">
        <v>163</v>
      </c>
      <c r="C283" s="25">
        <v>0</v>
      </c>
      <c r="D283" s="24" t="s">
        <v>10</v>
      </c>
      <c r="E283" s="25">
        <v>0</v>
      </c>
      <c r="F283" s="25">
        <f t="shared" si="30"/>
        <v>0</v>
      </c>
      <c r="G283" s="25">
        <v>0</v>
      </c>
      <c r="H283" s="25">
        <f t="shared" si="31"/>
        <v>0</v>
      </c>
      <c r="I283" s="25">
        <f t="shared" si="32"/>
        <v>0</v>
      </c>
      <c r="J283" s="26"/>
    </row>
    <row r="284" spans="1:10" ht="21" customHeight="1">
      <c r="A284" s="27" t="s">
        <v>10</v>
      </c>
      <c r="B284" s="28" t="s">
        <v>162</v>
      </c>
      <c r="C284" s="25">
        <v>24</v>
      </c>
      <c r="D284" s="24" t="s">
        <v>148</v>
      </c>
      <c r="E284" s="25">
        <v>6</v>
      </c>
      <c r="F284" s="25">
        <f t="shared" si="30"/>
        <v>144</v>
      </c>
      <c r="G284" s="25">
        <v>15</v>
      </c>
      <c r="H284" s="25">
        <f t="shared" si="31"/>
        <v>360</v>
      </c>
      <c r="I284" s="25">
        <f t="shared" si="32"/>
        <v>504</v>
      </c>
      <c r="J284" s="26"/>
    </row>
    <row r="285" spans="1:10" ht="21" customHeight="1">
      <c r="A285" s="27" t="s">
        <v>10</v>
      </c>
      <c r="B285" s="28" t="s">
        <v>143</v>
      </c>
      <c r="C285" s="25">
        <v>0</v>
      </c>
      <c r="D285" s="24" t="s">
        <v>10</v>
      </c>
      <c r="E285" s="25">
        <v>0</v>
      </c>
      <c r="F285" s="25">
        <f t="shared" si="30"/>
        <v>0</v>
      </c>
      <c r="G285" s="25">
        <v>0</v>
      </c>
      <c r="H285" s="25">
        <f t="shared" si="31"/>
        <v>0</v>
      </c>
      <c r="I285" s="25">
        <f t="shared" si="32"/>
        <v>0</v>
      </c>
      <c r="J285" s="26"/>
    </row>
    <row r="286" spans="1:10" ht="21" customHeight="1">
      <c r="A286" s="27" t="s">
        <v>10</v>
      </c>
      <c r="B286" s="28" t="s">
        <v>162</v>
      </c>
      <c r="C286" s="25">
        <v>32</v>
      </c>
      <c r="D286" s="24" t="s">
        <v>148</v>
      </c>
      <c r="E286" s="25">
        <v>5</v>
      </c>
      <c r="F286" s="25">
        <f t="shared" si="30"/>
        <v>160</v>
      </c>
      <c r="G286" s="25">
        <v>15</v>
      </c>
      <c r="H286" s="25">
        <f t="shared" si="31"/>
        <v>480</v>
      </c>
      <c r="I286" s="25">
        <f t="shared" si="32"/>
        <v>640</v>
      </c>
      <c r="J286" s="26"/>
    </row>
    <row r="287" spans="1:10" ht="21" customHeight="1">
      <c r="A287" s="27" t="s">
        <v>10</v>
      </c>
      <c r="B287" s="28" t="s">
        <v>164</v>
      </c>
      <c r="C287" s="25">
        <v>0</v>
      </c>
      <c r="D287" s="24" t="s">
        <v>10</v>
      </c>
      <c r="E287" s="25">
        <v>0</v>
      </c>
      <c r="F287" s="25">
        <f t="shared" si="30"/>
        <v>0</v>
      </c>
      <c r="G287" s="25">
        <v>0</v>
      </c>
      <c r="H287" s="25">
        <f t="shared" si="31"/>
        <v>0</v>
      </c>
      <c r="I287" s="25">
        <f t="shared" si="32"/>
        <v>0</v>
      </c>
      <c r="J287" s="26"/>
    </row>
    <row r="288" spans="1:10" ht="21" customHeight="1">
      <c r="A288" s="27" t="s">
        <v>10</v>
      </c>
      <c r="B288" s="28" t="s">
        <v>162</v>
      </c>
      <c r="C288" s="25">
        <v>24</v>
      </c>
      <c r="D288" s="24" t="s">
        <v>148</v>
      </c>
      <c r="E288" s="25">
        <v>120</v>
      </c>
      <c r="F288" s="25">
        <f t="shared" si="30"/>
        <v>2880</v>
      </c>
      <c r="G288" s="25">
        <v>20</v>
      </c>
      <c r="H288" s="25">
        <f t="shared" si="31"/>
        <v>480</v>
      </c>
      <c r="I288" s="25">
        <f t="shared" si="32"/>
        <v>3360</v>
      </c>
      <c r="J288" s="26"/>
    </row>
    <row r="289" spans="1:10" ht="21" customHeight="1">
      <c r="A289" s="27" t="s">
        <v>10</v>
      </c>
      <c r="B289" s="28" t="s">
        <v>165</v>
      </c>
      <c r="C289" s="25">
        <v>0</v>
      </c>
      <c r="D289" s="24" t="s">
        <v>10</v>
      </c>
      <c r="E289" s="25">
        <v>0</v>
      </c>
      <c r="F289" s="25">
        <f t="shared" si="30"/>
        <v>0</v>
      </c>
      <c r="G289" s="25">
        <v>0</v>
      </c>
      <c r="H289" s="25">
        <f t="shared" si="31"/>
        <v>0</v>
      </c>
      <c r="I289" s="25">
        <f t="shared" si="32"/>
        <v>0</v>
      </c>
      <c r="J289" s="26"/>
    </row>
    <row r="290" spans="1:10" ht="21" customHeight="1">
      <c r="A290" s="27" t="s">
        <v>10</v>
      </c>
      <c r="B290" s="28" t="s">
        <v>161</v>
      </c>
      <c r="C290" s="25">
        <v>8</v>
      </c>
      <c r="D290" s="24" t="s">
        <v>148</v>
      </c>
      <c r="E290" s="25">
        <v>160</v>
      </c>
      <c r="F290" s="25">
        <f t="shared" si="30"/>
        <v>1280</v>
      </c>
      <c r="G290" s="25">
        <v>32</v>
      </c>
      <c r="H290" s="25">
        <f t="shared" si="31"/>
        <v>256</v>
      </c>
      <c r="I290" s="25">
        <f t="shared" si="32"/>
        <v>1536</v>
      </c>
      <c r="J290" s="26"/>
    </row>
    <row r="291" spans="1:10" ht="21" customHeight="1">
      <c r="A291" s="27" t="s">
        <v>10</v>
      </c>
      <c r="B291" s="28" t="s">
        <v>10</v>
      </c>
      <c r="C291" s="25">
        <v>0</v>
      </c>
      <c r="D291" s="24" t="s">
        <v>10</v>
      </c>
      <c r="E291" s="25">
        <v>0</v>
      </c>
      <c r="F291" s="25">
        <f>ROUND(C291*E291,0)</f>
        <v>0</v>
      </c>
      <c r="G291" s="25">
        <v>0</v>
      </c>
      <c r="H291" s="25">
        <f>ROUND(C291*G291,0)</f>
        <v>0</v>
      </c>
      <c r="I291" s="25">
        <f t="shared" si="32"/>
        <v>0</v>
      </c>
      <c r="J291" s="26"/>
    </row>
    <row r="292" spans="1:10" ht="21" customHeight="1">
      <c r="A292" s="27" t="s">
        <v>10</v>
      </c>
      <c r="B292" s="28" t="s">
        <v>10</v>
      </c>
      <c r="C292" s="25">
        <v>0</v>
      </c>
      <c r="D292" s="24" t="s">
        <v>10</v>
      </c>
      <c r="E292" s="25">
        <v>0</v>
      </c>
      <c r="F292" s="25">
        <f>ROUND(C292*E292,0)</f>
        <v>0</v>
      </c>
      <c r="G292" s="25">
        <v>0</v>
      </c>
      <c r="H292" s="25">
        <f>ROUND(C292*G292,0)</f>
        <v>0</v>
      </c>
      <c r="I292" s="25">
        <f t="shared" si="32"/>
        <v>0</v>
      </c>
      <c r="J292" s="26"/>
    </row>
    <row r="293" spans="1:10" ht="21" customHeight="1">
      <c r="A293" s="20"/>
      <c r="B293" s="44" t="s">
        <v>10</v>
      </c>
      <c r="C293" s="45">
        <v>0</v>
      </c>
      <c r="D293" s="46" t="s">
        <v>10</v>
      </c>
      <c r="E293" s="45">
        <v>0</v>
      </c>
      <c r="F293" s="45">
        <f t="shared" si="30"/>
        <v>0</v>
      </c>
      <c r="G293" s="45">
        <v>0</v>
      </c>
      <c r="H293" s="45">
        <f t="shared" si="31"/>
        <v>0</v>
      </c>
      <c r="I293" s="45">
        <f t="shared" si="32"/>
        <v>0</v>
      </c>
      <c r="J293" s="13"/>
    </row>
    <row r="294" spans="1:10" ht="21" customHeight="1">
      <c r="A294" s="27"/>
      <c r="B294" s="28" t="s">
        <v>166</v>
      </c>
      <c r="C294" s="25">
        <v>1</v>
      </c>
      <c r="D294" s="24" t="s">
        <v>172</v>
      </c>
      <c r="E294" s="25">
        <v>0</v>
      </c>
      <c r="F294" s="25">
        <f t="shared" si="30"/>
        <v>0</v>
      </c>
      <c r="G294" s="25">
        <v>0</v>
      </c>
      <c r="H294" s="25">
        <f t="shared" si="31"/>
        <v>0</v>
      </c>
      <c r="I294" s="25">
        <v>6000</v>
      </c>
      <c r="J294" s="26"/>
    </row>
    <row r="295" spans="1:10" ht="21" customHeight="1">
      <c r="A295" s="27" t="s">
        <v>10</v>
      </c>
      <c r="B295" s="28" t="s">
        <v>167</v>
      </c>
      <c r="C295" s="25">
        <v>72</v>
      </c>
      <c r="D295" s="24" t="s">
        <v>44</v>
      </c>
      <c r="E295" s="25">
        <v>50</v>
      </c>
      <c r="F295" s="25">
        <f t="shared" si="30"/>
        <v>3600</v>
      </c>
      <c r="G295" s="25">
        <v>20</v>
      </c>
      <c r="H295" s="25">
        <f t="shared" si="31"/>
        <v>1440</v>
      </c>
      <c r="I295" s="25">
        <f aca="true" t="shared" si="33" ref="I295:I311">F295+H295</f>
        <v>5040</v>
      </c>
      <c r="J295" s="26"/>
    </row>
    <row r="296" spans="1:10" ht="21" customHeight="1">
      <c r="A296" s="27" t="s">
        <v>10</v>
      </c>
      <c r="B296" s="28" t="s">
        <v>168</v>
      </c>
      <c r="C296" s="25">
        <v>16</v>
      </c>
      <c r="D296" s="24" t="s">
        <v>173</v>
      </c>
      <c r="E296" s="25">
        <v>250</v>
      </c>
      <c r="F296" s="25">
        <f t="shared" si="30"/>
        <v>4000</v>
      </c>
      <c r="G296" s="25">
        <v>100</v>
      </c>
      <c r="H296" s="25">
        <f t="shared" si="31"/>
        <v>1600</v>
      </c>
      <c r="I296" s="25">
        <f t="shared" si="33"/>
        <v>5600</v>
      </c>
      <c r="J296" s="26"/>
    </row>
    <row r="297" spans="1:10" ht="21" customHeight="1">
      <c r="A297" s="27" t="s">
        <v>10</v>
      </c>
      <c r="B297" s="28" t="s">
        <v>169</v>
      </c>
      <c r="C297" s="25">
        <v>4</v>
      </c>
      <c r="D297" s="24" t="s">
        <v>173</v>
      </c>
      <c r="E297" s="25">
        <v>13428</v>
      </c>
      <c r="F297" s="25">
        <f t="shared" si="30"/>
        <v>53712</v>
      </c>
      <c r="G297" s="25">
        <v>0</v>
      </c>
      <c r="H297" s="25">
        <f t="shared" si="31"/>
        <v>0</v>
      </c>
      <c r="I297" s="25">
        <f t="shared" si="33"/>
        <v>53712</v>
      </c>
      <c r="J297" s="26"/>
    </row>
    <row r="298" spans="1:10" ht="21" customHeight="1">
      <c r="A298" s="27" t="s">
        <v>10</v>
      </c>
      <c r="B298" s="28" t="s">
        <v>171</v>
      </c>
      <c r="C298" s="25">
        <v>4</v>
      </c>
      <c r="D298" s="24" t="s">
        <v>174</v>
      </c>
      <c r="E298" s="25">
        <v>7040</v>
      </c>
      <c r="F298" s="25">
        <f t="shared" si="30"/>
        <v>28160</v>
      </c>
      <c r="G298" s="25">
        <v>0</v>
      </c>
      <c r="H298" s="25">
        <f t="shared" si="31"/>
        <v>0</v>
      </c>
      <c r="I298" s="25">
        <f t="shared" si="33"/>
        <v>28160</v>
      </c>
      <c r="J298" s="26"/>
    </row>
    <row r="299" spans="1:10" ht="21" customHeight="1">
      <c r="A299" s="27" t="s">
        <v>10</v>
      </c>
      <c r="B299" s="28" t="s">
        <v>170</v>
      </c>
      <c r="C299" s="25">
        <v>4</v>
      </c>
      <c r="D299" s="24" t="s">
        <v>45</v>
      </c>
      <c r="E299" s="25">
        <v>8500</v>
      </c>
      <c r="F299" s="25">
        <f t="shared" si="30"/>
        <v>34000</v>
      </c>
      <c r="G299" s="25">
        <v>0</v>
      </c>
      <c r="H299" s="25">
        <f t="shared" si="31"/>
        <v>0</v>
      </c>
      <c r="I299" s="25">
        <f t="shared" si="33"/>
        <v>34000</v>
      </c>
      <c r="J299" s="26"/>
    </row>
    <row r="300" spans="1:10" ht="21" customHeight="1">
      <c r="A300" s="27" t="s">
        <v>10</v>
      </c>
      <c r="B300" s="28" t="s">
        <v>10</v>
      </c>
      <c r="C300" s="25">
        <v>0</v>
      </c>
      <c r="D300" s="24" t="s">
        <v>10</v>
      </c>
      <c r="E300" s="25">
        <v>0</v>
      </c>
      <c r="F300" s="25">
        <f t="shared" si="30"/>
        <v>0</v>
      </c>
      <c r="G300" s="25">
        <v>0</v>
      </c>
      <c r="H300" s="25">
        <f t="shared" si="31"/>
        <v>0</v>
      </c>
      <c r="I300" s="25">
        <f t="shared" si="33"/>
        <v>0</v>
      </c>
      <c r="J300" s="26"/>
    </row>
    <row r="301" spans="1:10" ht="21" customHeight="1">
      <c r="A301" s="27" t="s">
        <v>10</v>
      </c>
      <c r="B301" s="28" t="s">
        <v>10</v>
      </c>
      <c r="C301" s="25">
        <v>0</v>
      </c>
      <c r="D301" s="24" t="s">
        <v>10</v>
      </c>
      <c r="E301" s="25">
        <v>0</v>
      </c>
      <c r="F301" s="25">
        <f t="shared" si="30"/>
        <v>0</v>
      </c>
      <c r="G301" s="25">
        <v>0</v>
      </c>
      <c r="H301" s="25">
        <f t="shared" si="31"/>
        <v>0</v>
      </c>
      <c r="I301" s="25">
        <f t="shared" si="33"/>
        <v>0</v>
      </c>
      <c r="J301" s="26"/>
    </row>
    <row r="302" spans="1:10" ht="21" customHeight="1">
      <c r="A302" s="27" t="s">
        <v>10</v>
      </c>
      <c r="B302" s="28" t="s">
        <v>10</v>
      </c>
      <c r="C302" s="25">
        <v>0</v>
      </c>
      <c r="D302" s="24" t="s">
        <v>10</v>
      </c>
      <c r="E302" s="25">
        <v>0</v>
      </c>
      <c r="F302" s="25">
        <f aca="true" t="shared" si="34" ref="F302:F311">ROUND(C302*E302,0)</f>
        <v>0</v>
      </c>
      <c r="G302" s="25">
        <v>0</v>
      </c>
      <c r="H302" s="25">
        <f aca="true" t="shared" si="35" ref="H302:H311">ROUND(C302*G302,0)</f>
        <v>0</v>
      </c>
      <c r="I302" s="25">
        <f t="shared" si="33"/>
        <v>0</v>
      </c>
      <c r="J302" s="26"/>
    </row>
    <row r="303" spans="1:10" ht="21" customHeight="1">
      <c r="A303" s="27" t="s">
        <v>10</v>
      </c>
      <c r="B303" s="28" t="s">
        <v>10</v>
      </c>
      <c r="C303" s="25">
        <v>0</v>
      </c>
      <c r="D303" s="24" t="s">
        <v>10</v>
      </c>
      <c r="E303" s="25">
        <v>0</v>
      </c>
      <c r="F303" s="25">
        <f t="shared" si="34"/>
        <v>0</v>
      </c>
      <c r="G303" s="25">
        <v>0</v>
      </c>
      <c r="H303" s="25">
        <f t="shared" si="35"/>
        <v>0</v>
      </c>
      <c r="I303" s="25">
        <f t="shared" si="33"/>
        <v>0</v>
      </c>
      <c r="J303" s="26"/>
    </row>
    <row r="304" spans="1:10" ht="21" customHeight="1">
      <c r="A304" s="27" t="s">
        <v>10</v>
      </c>
      <c r="B304" s="28" t="s">
        <v>10</v>
      </c>
      <c r="C304" s="25">
        <v>0</v>
      </c>
      <c r="D304" s="24" t="s">
        <v>10</v>
      </c>
      <c r="E304" s="25">
        <v>0</v>
      </c>
      <c r="F304" s="25">
        <f t="shared" si="34"/>
        <v>0</v>
      </c>
      <c r="G304" s="25">
        <v>0</v>
      </c>
      <c r="H304" s="25">
        <f t="shared" si="35"/>
        <v>0</v>
      </c>
      <c r="I304" s="25">
        <f t="shared" si="33"/>
        <v>0</v>
      </c>
      <c r="J304" s="26"/>
    </row>
    <row r="305" spans="1:10" ht="21" customHeight="1">
      <c r="A305" s="27" t="s">
        <v>10</v>
      </c>
      <c r="B305" s="28" t="s">
        <v>10</v>
      </c>
      <c r="C305" s="25">
        <v>0</v>
      </c>
      <c r="D305" s="24" t="s">
        <v>10</v>
      </c>
      <c r="E305" s="25">
        <v>0</v>
      </c>
      <c r="F305" s="25">
        <f t="shared" si="34"/>
        <v>0</v>
      </c>
      <c r="G305" s="25">
        <v>0</v>
      </c>
      <c r="H305" s="25">
        <f t="shared" si="35"/>
        <v>0</v>
      </c>
      <c r="I305" s="25">
        <f t="shared" si="33"/>
        <v>0</v>
      </c>
      <c r="J305" s="26"/>
    </row>
    <row r="306" spans="1:10" ht="21" customHeight="1">
      <c r="A306" s="27" t="s">
        <v>10</v>
      </c>
      <c r="B306" s="28" t="s">
        <v>10</v>
      </c>
      <c r="C306" s="25">
        <v>0</v>
      </c>
      <c r="D306" s="24" t="s">
        <v>10</v>
      </c>
      <c r="E306" s="25">
        <v>0</v>
      </c>
      <c r="F306" s="25">
        <f t="shared" si="34"/>
        <v>0</v>
      </c>
      <c r="G306" s="25">
        <v>0</v>
      </c>
      <c r="H306" s="25">
        <f t="shared" si="35"/>
        <v>0</v>
      </c>
      <c r="I306" s="25">
        <f t="shared" si="33"/>
        <v>0</v>
      </c>
      <c r="J306" s="26"/>
    </row>
    <row r="307" spans="1:10" ht="21" customHeight="1">
      <c r="A307" s="27" t="s">
        <v>10</v>
      </c>
      <c r="B307" s="28" t="s">
        <v>10</v>
      </c>
      <c r="C307" s="25">
        <v>0</v>
      </c>
      <c r="D307" s="24" t="s">
        <v>10</v>
      </c>
      <c r="E307" s="25">
        <v>0</v>
      </c>
      <c r="F307" s="25">
        <f t="shared" si="34"/>
        <v>0</v>
      </c>
      <c r="G307" s="25">
        <v>0</v>
      </c>
      <c r="H307" s="25">
        <f t="shared" si="35"/>
        <v>0</v>
      </c>
      <c r="I307" s="25">
        <f t="shared" si="33"/>
        <v>0</v>
      </c>
      <c r="J307" s="26"/>
    </row>
    <row r="308" spans="1:10" ht="21" customHeight="1">
      <c r="A308" s="27" t="s">
        <v>10</v>
      </c>
      <c r="B308" s="28" t="s">
        <v>10</v>
      </c>
      <c r="C308" s="25">
        <v>0</v>
      </c>
      <c r="D308" s="24" t="s">
        <v>10</v>
      </c>
      <c r="E308" s="25">
        <v>0</v>
      </c>
      <c r="F308" s="25">
        <f t="shared" si="34"/>
        <v>0</v>
      </c>
      <c r="G308" s="25">
        <v>0</v>
      </c>
      <c r="H308" s="25">
        <f t="shared" si="35"/>
        <v>0</v>
      </c>
      <c r="I308" s="25">
        <f t="shared" si="33"/>
        <v>0</v>
      </c>
      <c r="J308" s="26"/>
    </row>
    <row r="309" spans="1:10" ht="21" customHeight="1">
      <c r="A309" s="27" t="s">
        <v>10</v>
      </c>
      <c r="B309" s="28" t="s">
        <v>10</v>
      </c>
      <c r="C309" s="25">
        <v>0</v>
      </c>
      <c r="D309" s="24" t="s">
        <v>10</v>
      </c>
      <c r="E309" s="25">
        <v>0</v>
      </c>
      <c r="F309" s="25">
        <f t="shared" si="34"/>
        <v>0</v>
      </c>
      <c r="G309" s="25">
        <v>0</v>
      </c>
      <c r="H309" s="25">
        <f t="shared" si="35"/>
        <v>0</v>
      </c>
      <c r="I309" s="25">
        <f t="shared" si="33"/>
        <v>0</v>
      </c>
      <c r="J309" s="26"/>
    </row>
    <row r="310" spans="1:10" ht="21" customHeight="1">
      <c r="A310" s="27" t="s">
        <v>10</v>
      </c>
      <c r="B310" s="28" t="s">
        <v>10</v>
      </c>
      <c r="C310" s="25">
        <v>0</v>
      </c>
      <c r="D310" s="24" t="s">
        <v>10</v>
      </c>
      <c r="E310" s="25">
        <v>0</v>
      </c>
      <c r="F310" s="25">
        <f t="shared" si="34"/>
        <v>0</v>
      </c>
      <c r="G310" s="25">
        <v>0</v>
      </c>
      <c r="H310" s="25">
        <f t="shared" si="35"/>
        <v>0</v>
      </c>
      <c r="I310" s="25">
        <f t="shared" si="33"/>
        <v>0</v>
      </c>
      <c r="J310" s="26"/>
    </row>
    <row r="311" spans="1:10" ht="21" customHeight="1">
      <c r="A311" s="27" t="s">
        <v>10</v>
      </c>
      <c r="B311" s="28" t="s">
        <v>10</v>
      </c>
      <c r="C311" s="25">
        <v>0</v>
      </c>
      <c r="D311" s="24" t="s">
        <v>10</v>
      </c>
      <c r="E311" s="25">
        <v>0</v>
      </c>
      <c r="F311" s="25">
        <f t="shared" si="34"/>
        <v>0</v>
      </c>
      <c r="G311" s="25">
        <v>0</v>
      </c>
      <c r="H311" s="25">
        <f t="shared" si="35"/>
        <v>0</v>
      </c>
      <c r="I311" s="25">
        <f t="shared" si="33"/>
        <v>0</v>
      </c>
      <c r="J311" s="26"/>
    </row>
    <row r="312" spans="1:10" ht="21" customHeight="1">
      <c r="A312" s="20"/>
      <c r="B312" s="42" t="s">
        <v>175</v>
      </c>
      <c r="C312" s="29" t="s">
        <v>10</v>
      </c>
      <c r="D312" s="30"/>
      <c r="E312" s="29"/>
      <c r="F312" s="29"/>
      <c r="G312" s="29"/>
      <c r="H312" s="29"/>
      <c r="I312" s="31">
        <f>SUM(I239:I311)</f>
        <v>200288</v>
      </c>
      <c r="J312" s="13"/>
    </row>
    <row r="313" spans="1:10" ht="21" customHeight="1">
      <c r="A313" s="22">
        <v>4</v>
      </c>
      <c r="B313" s="43" t="s">
        <v>89</v>
      </c>
      <c r="C313" s="23"/>
      <c r="D313" s="24"/>
      <c r="E313" s="25"/>
      <c r="F313" s="25"/>
      <c r="G313" s="25"/>
      <c r="H313" s="25"/>
      <c r="I313" s="25"/>
      <c r="J313" s="26"/>
    </row>
    <row r="314" spans="1:10" ht="21" customHeight="1">
      <c r="A314" s="27" t="s">
        <v>10</v>
      </c>
      <c r="B314" s="28" t="s">
        <v>90</v>
      </c>
      <c r="C314" s="25" t="s">
        <v>10</v>
      </c>
      <c r="D314" s="24" t="s">
        <v>23</v>
      </c>
      <c r="E314" s="25" t="s">
        <v>10</v>
      </c>
      <c r="F314" s="25" t="s">
        <v>10</v>
      </c>
      <c r="G314" s="25" t="s">
        <v>10</v>
      </c>
      <c r="H314" s="25" t="s">
        <v>10</v>
      </c>
      <c r="I314" s="25">
        <f>I338</f>
        <v>31500</v>
      </c>
      <c r="J314" s="26"/>
    </row>
    <row r="315" spans="1:10" ht="21" customHeight="1">
      <c r="A315" s="27" t="s">
        <v>10</v>
      </c>
      <c r="B315" s="28" t="s">
        <v>91</v>
      </c>
      <c r="C315" s="25" t="s">
        <v>10</v>
      </c>
      <c r="D315" s="24" t="s">
        <v>23</v>
      </c>
      <c r="E315" s="25" t="s">
        <v>10</v>
      </c>
      <c r="F315" s="25" t="s">
        <v>10</v>
      </c>
      <c r="G315" s="25" t="s">
        <v>10</v>
      </c>
      <c r="H315" s="25" t="s">
        <v>10</v>
      </c>
      <c r="I315" s="25">
        <f>I346</f>
        <v>44300</v>
      </c>
      <c r="J315" s="26"/>
    </row>
    <row r="316" spans="1:10" ht="21" customHeight="1">
      <c r="A316" s="27" t="s">
        <v>10</v>
      </c>
      <c r="B316" s="28" t="s">
        <v>92</v>
      </c>
      <c r="C316" s="25" t="s">
        <v>10</v>
      </c>
      <c r="D316" s="24" t="s">
        <v>23</v>
      </c>
      <c r="E316" s="25" t="s">
        <v>10</v>
      </c>
      <c r="F316" s="25" t="s">
        <v>10</v>
      </c>
      <c r="G316" s="25" t="s">
        <v>10</v>
      </c>
      <c r="H316" s="25" t="s">
        <v>10</v>
      </c>
      <c r="I316" s="25">
        <f>I358</f>
        <v>32124</v>
      </c>
      <c r="J316" s="26"/>
    </row>
    <row r="317" spans="1:10" ht="21" customHeight="1">
      <c r="A317" s="27" t="s">
        <v>10</v>
      </c>
      <c r="B317" s="28" t="s">
        <v>93</v>
      </c>
      <c r="C317" s="25" t="s">
        <v>10</v>
      </c>
      <c r="D317" s="24" t="s">
        <v>23</v>
      </c>
      <c r="E317" s="25" t="s">
        <v>10</v>
      </c>
      <c r="F317" s="25" t="s">
        <v>10</v>
      </c>
      <c r="G317" s="25" t="s">
        <v>10</v>
      </c>
      <c r="H317" s="25" t="s">
        <v>10</v>
      </c>
      <c r="I317" s="25">
        <f>I374</f>
        <v>93340</v>
      </c>
      <c r="J317" s="26"/>
    </row>
    <row r="318" spans="1:10" ht="21" customHeight="1">
      <c r="A318" s="27" t="s">
        <v>10</v>
      </c>
      <c r="B318" s="28" t="s">
        <v>94</v>
      </c>
      <c r="C318" s="25" t="s">
        <v>10</v>
      </c>
      <c r="D318" s="24" t="s">
        <v>23</v>
      </c>
      <c r="E318" s="25" t="s">
        <v>10</v>
      </c>
      <c r="F318" s="25" t="s">
        <v>10</v>
      </c>
      <c r="G318" s="25" t="s">
        <v>10</v>
      </c>
      <c r="H318" s="25" t="s">
        <v>10</v>
      </c>
      <c r="I318" s="25">
        <f>I382</f>
        <v>27710</v>
      </c>
      <c r="J318" s="26"/>
    </row>
    <row r="319" spans="1:10" ht="21" customHeight="1">
      <c r="A319" s="27" t="s">
        <v>10</v>
      </c>
      <c r="B319" s="28" t="s">
        <v>10</v>
      </c>
      <c r="C319" s="25" t="s">
        <v>10</v>
      </c>
      <c r="D319" s="24" t="s">
        <v>10</v>
      </c>
      <c r="E319" s="25" t="s">
        <v>10</v>
      </c>
      <c r="F319" s="25" t="s">
        <v>10</v>
      </c>
      <c r="G319" s="25" t="s">
        <v>10</v>
      </c>
      <c r="H319" s="25" t="s">
        <v>10</v>
      </c>
      <c r="I319" s="25" t="s">
        <v>10</v>
      </c>
      <c r="J319" s="26"/>
    </row>
    <row r="320" spans="1:10" ht="21" customHeight="1">
      <c r="A320" s="27" t="s">
        <v>10</v>
      </c>
      <c r="B320" s="28" t="s">
        <v>10</v>
      </c>
      <c r="C320" s="25" t="s">
        <v>10</v>
      </c>
      <c r="D320" s="24" t="s">
        <v>10</v>
      </c>
      <c r="E320" s="25" t="s">
        <v>10</v>
      </c>
      <c r="F320" s="25" t="s">
        <v>10</v>
      </c>
      <c r="G320" s="25" t="s">
        <v>10</v>
      </c>
      <c r="H320" s="25" t="s">
        <v>10</v>
      </c>
      <c r="I320" s="25" t="s">
        <v>10</v>
      </c>
      <c r="J320" s="26"/>
    </row>
    <row r="321" spans="1:10" ht="21" customHeight="1">
      <c r="A321" s="27" t="s">
        <v>10</v>
      </c>
      <c r="B321" s="28" t="s">
        <v>10</v>
      </c>
      <c r="C321" s="25" t="s">
        <v>10</v>
      </c>
      <c r="D321" s="24" t="s">
        <v>10</v>
      </c>
      <c r="E321" s="25" t="s">
        <v>10</v>
      </c>
      <c r="F321" s="25" t="s">
        <v>10</v>
      </c>
      <c r="G321" s="25" t="s">
        <v>10</v>
      </c>
      <c r="H321" s="25" t="s">
        <v>10</v>
      </c>
      <c r="I321" s="25" t="s">
        <v>10</v>
      </c>
      <c r="J321" s="26"/>
    </row>
    <row r="322" spans="1:10" ht="21" customHeight="1">
      <c r="A322" s="27" t="s">
        <v>10</v>
      </c>
      <c r="B322" s="28" t="s">
        <v>10</v>
      </c>
      <c r="C322" s="25" t="s">
        <v>10</v>
      </c>
      <c r="D322" s="24" t="s">
        <v>10</v>
      </c>
      <c r="E322" s="25" t="s">
        <v>10</v>
      </c>
      <c r="F322" s="25" t="s">
        <v>10</v>
      </c>
      <c r="G322" s="25" t="s">
        <v>10</v>
      </c>
      <c r="H322" s="25" t="s">
        <v>10</v>
      </c>
      <c r="I322" s="25" t="s">
        <v>10</v>
      </c>
      <c r="J322" s="26"/>
    </row>
    <row r="323" spans="1:10" ht="21" customHeight="1">
      <c r="A323" s="27" t="s">
        <v>10</v>
      </c>
      <c r="B323" s="28" t="s">
        <v>10</v>
      </c>
      <c r="C323" s="25" t="s">
        <v>10</v>
      </c>
      <c r="D323" s="24" t="s">
        <v>10</v>
      </c>
      <c r="E323" s="25" t="s">
        <v>10</v>
      </c>
      <c r="F323" s="25" t="s">
        <v>10</v>
      </c>
      <c r="G323" s="25" t="s">
        <v>10</v>
      </c>
      <c r="H323" s="25" t="s">
        <v>10</v>
      </c>
      <c r="I323" s="25" t="s">
        <v>10</v>
      </c>
      <c r="J323" s="26"/>
    </row>
    <row r="324" spans="1:10" ht="21" customHeight="1">
      <c r="A324" s="27" t="s">
        <v>10</v>
      </c>
      <c r="B324" s="28" t="s">
        <v>10</v>
      </c>
      <c r="C324" s="25" t="s">
        <v>10</v>
      </c>
      <c r="D324" s="24" t="s">
        <v>10</v>
      </c>
      <c r="E324" s="25" t="s">
        <v>10</v>
      </c>
      <c r="F324" s="25" t="s">
        <v>10</v>
      </c>
      <c r="G324" s="25" t="s">
        <v>10</v>
      </c>
      <c r="H324" s="25" t="s">
        <v>10</v>
      </c>
      <c r="I324" s="25" t="s">
        <v>10</v>
      </c>
      <c r="J324" s="26"/>
    </row>
    <row r="325" spans="1:10" ht="21" customHeight="1">
      <c r="A325" s="27" t="s">
        <v>10</v>
      </c>
      <c r="B325" s="28" t="s">
        <v>10</v>
      </c>
      <c r="C325" s="25" t="s">
        <v>10</v>
      </c>
      <c r="D325" s="24" t="s">
        <v>10</v>
      </c>
      <c r="E325" s="25" t="s">
        <v>10</v>
      </c>
      <c r="F325" s="25" t="s">
        <v>10</v>
      </c>
      <c r="G325" s="25" t="s">
        <v>10</v>
      </c>
      <c r="H325" s="25" t="s">
        <v>10</v>
      </c>
      <c r="I325" s="25" t="s">
        <v>10</v>
      </c>
      <c r="J325" s="26"/>
    </row>
    <row r="326" spans="1:10" ht="21" customHeight="1">
      <c r="A326" s="27" t="s">
        <v>10</v>
      </c>
      <c r="B326" s="28" t="s">
        <v>10</v>
      </c>
      <c r="C326" s="25" t="s">
        <v>10</v>
      </c>
      <c r="D326" s="24" t="s">
        <v>10</v>
      </c>
      <c r="E326" s="25" t="s">
        <v>10</v>
      </c>
      <c r="F326" s="25" t="s">
        <v>10</v>
      </c>
      <c r="G326" s="25" t="s">
        <v>10</v>
      </c>
      <c r="H326" s="25" t="s">
        <v>10</v>
      </c>
      <c r="I326" s="25" t="s">
        <v>10</v>
      </c>
      <c r="J326" s="26"/>
    </row>
    <row r="327" spans="1:10" ht="21" customHeight="1">
      <c r="A327" s="27" t="s">
        <v>10</v>
      </c>
      <c r="B327" s="28" t="s">
        <v>10</v>
      </c>
      <c r="C327" s="25" t="s">
        <v>10</v>
      </c>
      <c r="D327" s="24" t="s">
        <v>10</v>
      </c>
      <c r="E327" s="25" t="s">
        <v>10</v>
      </c>
      <c r="F327" s="25" t="s">
        <v>10</v>
      </c>
      <c r="G327" s="25" t="s">
        <v>10</v>
      </c>
      <c r="H327" s="25" t="s">
        <v>10</v>
      </c>
      <c r="I327" s="25" t="s">
        <v>10</v>
      </c>
      <c r="J327" s="26"/>
    </row>
    <row r="328" spans="1:10" ht="21" customHeight="1">
      <c r="A328" s="27" t="s">
        <v>10</v>
      </c>
      <c r="B328" s="28" t="s">
        <v>10</v>
      </c>
      <c r="C328" s="25" t="s">
        <v>10</v>
      </c>
      <c r="D328" s="24" t="s">
        <v>10</v>
      </c>
      <c r="E328" s="25" t="s">
        <v>10</v>
      </c>
      <c r="F328" s="25" t="s">
        <v>10</v>
      </c>
      <c r="G328" s="25" t="s">
        <v>10</v>
      </c>
      <c r="H328" s="25" t="s">
        <v>10</v>
      </c>
      <c r="I328" s="25" t="s">
        <v>10</v>
      </c>
      <c r="J328" s="26"/>
    </row>
    <row r="329" spans="1:10" ht="21" customHeight="1">
      <c r="A329" s="27" t="s">
        <v>10</v>
      </c>
      <c r="B329" s="28" t="s">
        <v>10</v>
      </c>
      <c r="C329" s="25" t="s">
        <v>10</v>
      </c>
      <c r="D329" s="24" t="s">
        <v>10</v>
      </c>
      <c r="E329" s="25" t="s">
        <v>10</v>
      </c>
      <c r="F329" s="25" t="s">
        <v>10</v>
      </c>
      <c r="G329" s="25" t="s">
        <v>10</v>
      </c>
      <c r="H329" s="25" t="s">
        <v>10</v>
      </c>
      <c r="I329" s="25" t="s">
        <v>10</v>
      </c>
      <c r="J329" s="26"/>
    </row>
    <row r="330" spans="1:10" ht="21" customHeight="1">
      <c r="A330" s="27" t="s">
        <v>10</v>
      </c>
      <c r="B330" s="28" t="s">
        <v>10</v>
      </c>
      <c r="C330" s="25" t="s">
        <v>10</v>
      </c>
      <c r="D330" s="24" t="s">
        <v>10</v>
      </c>
      <c r="E330" s="25" t="s">
        <v>10</v>
      </c>
      <c r="F330" s="25" t="s">
        <v>10</v>
      </c>
      <c r="G330" s="25" t="s">
        <v>10</v>
      </c>
      <c r="H330" s="25" t="s">
        <v>10</v>
      </c>
      <c r="I330" s="25" t="s">
        <v>10</v>
      </c>
      <c r="J330" s="26"/>
    </row>
    <row r="331" spans="1:10" ht="21" customHeight="1">
      <c r="A331" s="20"/>
      <c r="B331" s="42" t="s">
        <v>95</v>
      </c>
      <c r="C331" s="29" t="s">
        <v>10</v>
      </c>
      <c r="D331" s="30"/>
      <c r="E331" s="29"/>
      <c r="F331" s="29"/>
      <c r="G331" s="29"/>
      <c r="H331" s="29"/>
      <c r="I331" s="31">
        <f>SUM(I314:I330)</f>
        <v>228974</v>
      </c>
      <c r="J331" s="13"/>
    </row>
    <row r="332" spans="1:10" ht="21" customHeight="1">
      <c r="A332" s="27"/>
      <c r="B332" s="40" t="s">
        <v>90</v>
      </c>
      <c r="C332" s="23" t="s">
        <v>10</v>
      </c>
      <c r="D332" s="24"/>
      <c r="E332" s="25" t="s">
        <v>10</v>
      </c>
      <c r="F332" s="25" t="s">
        <v>10</v>
      </c>
      <c r="G332" s="25" t="s">
        <v>10</v>
      </c>
      <c r="H332" s="25" t="s">
        <v>10</v>
      </c>
      <c r="I332" s="25" t="s">
        <v>10</v>
      </c>
      <c r="J332" s="26"/>
    </row>
    <row r="333" spans="1:10" ht="21" customHeight="1">
      <c r="A333" s="27" t="s">
        <v>10</v>
      </c>
      <c r="B333" s="28" t="s">
        <v>96</v>
      </c>
      <c r="C333" s="25">
        <v>4</v>
      </c>
      <c r="D333" s="24" t="s">
        <v>101</v>
      </c>
      <c r="E333" s="25">
        <v>2450</v>
      </c>
      <c r="F333" s="25">
        <f>ROUND(C333*E333,0)</f>
        <v>9800</v>
      </c>
      <c r="G333" s="25">
        <v>500</v>
      </c>
      <c r="H333" s="25">
        <f>ROUND(C333*G333,0)</f>
        <v>2000</v>
      </c>
      <c r="I333" s="25">
        <f>F333+H333</f>
        <v>11800</v>
      </c>
      <c r="J333" s="26"/>
    </row>
    <row r="334" spans="1:10" ht="21" customHeight="1">
      <c r="A334" s="27" t="s">
        <v>10</v>
      </c>
      <c r="B334" s="28" t="s">
        <v>97</v>
      </c>
      <c r="C334" s="25">
        <v>12</v>
      </c>
      <c r="D334" s="24" t="s">
        <v>101</v>
      </c>
      <c r="E334" s="25">
        <v>1400</v>
      </c>
      <c r="F334" s="25">
        <f>ROUND(C334*E334,0)</f>
        <v>16800</v>
      </c>
      <c r="G334" s="25">
        <v>0</v>
      </c>
      <c r="H334" s="25">
        <f>ROUND(C334*G334,0)</f>
        <v>0</v>
      </c>
      <c r="I334" s="25">
        <f>F334+H334</f>
        <v>16800</v>
      </c>
      <c r="J334" s="26"/>
    </row>
    <row r="335" spans="1:10" ht="21" customHeight="1">
      <c r="A335" s="27" t="s">
        <v>10</v>
      </c>
      <c r="B335" s="28" t="s">
        <v>98</v>
      </c>
      <c r="C335" s="25">
        <v>4</v>
      </c>
      <c r="D335" s="24" t="s">
        <v>101</v>
      </c>
      <c r="E335" s="25">
        <v>500</v>
      </c>
      <c r="F335" s="25">
        <f>ROUND(C335*E335,0)</f>
        <v>2000</v>
      </c>
      <c r="G335" s="25">
        <v>100</v>
      </c>
      <c r="H335" s="25">
        <f>ROUND(C335*G335,0)</f>
        <v>400</v>
      </c>
      <c r="I335" s="25">
        <f>F335+H335</f>
        <v>2400</v>
      </c>
      <c r="J335" s="26"/>
    </row>
    <row r="336" spans="1:10" ht="21" customHeight="1">
      <c r="A336" s="27" t="s">
        <v>10</v>
      </c>
      <c r="B336" s="28" t="s">
        <v>99</v>
      </c>
      <c r="C336" s="25">
        <v>1</v>
      </c>
      <c r="D336" s="24" t="s">
        <v>102</v>
      </c>
      <c r="E336" s="25">
        <v>500</v>
      </c>
      <c r="F336" s="25">
        <f>ROUND(C336*E336,0)</f>
        <v>500</v>
      </c>
      <c r="G336" s="25">
        <v>0</v>
      </c>
      <c r="H336" s="25">
        <f>ROUND(C336*G336,0)</f>
        <v>0</v>
      </c>
      <c r="I336" s="25">
        <f>F336+H336</f>
        <v>500</v>
      </c>
      <c r="J336" s="26"/>
    </row>
    <row r="337" spans="1:10" ht="21" customHeight="1">
      <c r="A337" s="27" t="s">
        <v>10</v>
      </c>
      <c r="B337" s="28" t="s">
        <v>10</v>
      </c>
      <c r="C337" s="25">
        <v>0</v>
      </c>
      <c r="D337" s="24" t="s">
        <v>10</v>
      </c>
      <c r="E337" s="25">
        <v>0</v>
      </c>
      <c r="F337" s="25">
        <f>ROUND(C337*E337,0)</f>
        <v>0</v>
      </c>
      <c r="G337" s="25">
        <v>0</v>
      </c>
      <c r="H337" s="25">
        <f>ROUND(C337*G337,0)</f>
        <v>0</v>
      </c>
      <c r="I337" s="25">
        <f>F337+H337</f>
        <v>0</v>
      </c>
      <c r="J337" s="26"/>
    </row>
    <row r="338" spans="1:10" ht="21" customHeight="1">
      <c r="A338" s="27" t="s">
        <v>10</v>
      </c>
      <c r="B338" s="26" t="s">
        <v>100</v>
      </c>
      <c r="C338" s="25" t="s">
        <v>10</v>
      </c>
      <c r="D338" s="24" t="s">
        <v>10</v>
      </c>
      <c r="E338" s="25" t="s">
        <v>10</v>
      </c>
      <c r="F338" s="25" t="s">
        <v>10</v>
      </c>
      <c r="G338" s="25" t="s">
        <v>10</v>
      </c>
      <c r="H338" s="25" t="s">
        <v>10</v>
      </c>
      <c r="I338" s="25">
        <f>SUM(I333:I337)</f>
        <v>31500</v>
      </c>
      <c r="J338" s="26"/>
    </row>
    <row r="339" spans="1:10" ht="21" customHeight="1">
      <c r="A339" s="27" t="s">
        <v>10</v>
      </c>
      <c r="B339" s="28" t="s">
        <v>10</v>
      </c>
      <c r="C339" s="25" t="s">
        <v>10</v>
      </c>
      <c r="D339" s="24" t="s">
        <v>10</v>
      </c>
      <c r="E339" s="25" t="s">
        <v>10</v>
      </c>
      <c r="F339" s="25" t="s">
        <v>10</v>
      </c>
      <c r="G339" s="25" t="s">
        <v>10</v>
      </c>
      <c r="H339" s="25" t="s">
        <v>10</v>
      </c>
      <c r="I339" s="25" t="s">
        <v>10</v>
      </c>
      <c r="J339" s="26"/>
    </row>
    <row r="340" spans="1:10" ht="21" customHeight="1">
      <c r="A340" s="27" t="s">
        <v>10</v>
      </c>
      <c r="B340" s="28" t="s">
        <v>91</v>
      </c>
      <c r="C340" s="25">
        <v>0</v>
      </c>
      <c r="D340" s="24" t="s">
        <v>10</v>
      </c>
      <c r="E340" s="25">
        <v>0</v>
      </c>
      <c r="F340" s="25">
        <f aca="true" t="shared" si="36" ref="F340:F345">ROUND(C340*E340,0)</f>
        <v>0</v>
      </c>
      <c r="G340" s="25">
        <v>0</v>
      </c>
      <c r="H340" s="25">
        <f aca="true" t="shared" si="37" ref="H340:H345">ROUND(C340*G340,0)</f>
        <v>0</v>
      </c>
      <c r="I340" s="25">
        <f aca="true" t="shared" si="38" ref="I340:I345">F340+H340</f>
        <v>0</v>
      </c>
      <c r="J340" s="26"/>
    </row>
    <row r="341" spans="1:10" ht="21" customHeight="1">
      <c r="A341" s="27" t="s">
        <v>10</v>
      </c>
      <c r="B341" s="28" t="s">
        <v>103</v>
      </c>
      <c r="C341" s="25">
        <v>4</v>
      </c>
      <c r="D341" s="24" t="s">
        <v>101</v>
      </c>
      <c r="E341" s="25">
        <v>3150</v>
      </c>
      <c r="F341" s="25">
        <f t="shared" si="36"/>
        <v>12600</v>
      </c>
      <c r="G341" s="25">
        <v>500</v>
      </c>
      <c r="H341" s="25">
        <f t="shared" si="37"/>
        <v>2000</v>
      </c>
      <c r="I341" s="25">
        <f t="shared" si="38"/>
        <v>14600</v>
      </c>
      <c r="J341" s="26"/>
    </row>
    <row r="342" spans="1:10" ht="21" customHeight="1">
      <c r="A342" s="27" t="s">
        <v>10</v>
      </c>
      <c r="B342" s="28" t="s">
        <v>104</v>
      </c>
      <c r="C342" s="25">
        <v>4</v>
      </c>
      <c r="D342" s="24" t="s">
        <v>101</v>
      </c>
      <c r="E342" s="25">
        <v>3150</v>
      </c>
      <c r="F342" s="25">
        <f t="shared" si="36"/>
        <v>12600</v>
      </c>
      <c r="G342" s="25">
        <v>500</v>
      </c>
      <c r="H342" s="25">
        <f t="shared" si="37"/>
        <v>2000</v>
      </c>
      <c r="I342" s="25">
        <f t="shared" si="38"/>
        <v>14600</v>
      </c>
      <c r="J342" s="26"/>
    </row>
    <row r="343" spans="1:10" ht="21" customHeight="1">
      <c r="A343" s="27" t="s">
        <v>10</v>
      </c>
      <c r="B343" s="28" t="s">
        <v>132</v>
      </c>
      <c r="C343" s="25">
        <v>4</v>
      </c>
      <c r="D343" s="24" t="s">
        <v>101</v>
      </c>
      <c r="E343" s="25">
        <v>3150</v>
      </c>
      <c r="F343" s="25">
        <f t="shared" si="36"/>
        <v>12600</v>
      </c>
      <c r="G343" s="25">
        <v>500</v>
      </c>
      <c r="H343" s="25">
        <f t="shared" si="37"/>
        <v>2000</v>
      </c>
      <c r="I343" s="25">
        <f t="shared" si="38"/>
        <v>14600</v>
      </c>
      <c r="J343" s="26"/>
    </row>
    <row r="344" spans="1:10" ht="21" customHeight="1">
      <c r="A344" s="27" t="s">
        <v>10</v>
      </c>
      <c r="B344" s="28" t="s">
        <v>99</v>
      </c>
      <c r="C344" s="25">
        <v>1</v>
      </c>
      <c r="D344" s="24" t="s">
        <v>102</v>
      </c>
      <c r="E344" s="25">
        <v>500</v>
      </c>
      <c r="F344" s="25">
        <f t="shared" si="36"/>
        <v>500</v>
      </c>
      <c r="G344" s="25">
        <v>0</v>
      </c>
      <c r="H344" s="25">
        <f t="shared" si="37"/>
        <v>0</v>
      </c>
      <c r="I344" s="25">
        <f t="shared" si="38"/>
        <v>500</v>
      </c>
      <c r="J344" s="26"/>
    </row>
    <row r="345" spans="1:10" ht="21" customHeight="1">
      <c r="A345" s="27" t="s">
        <v>10</v>
      </c>
      <c r="B345" s="26" t="s">
        <v>10</v>
      </c>
      <c r="C345" s="25">
        <v>0</v>
      </c>
      <c r="D345" s="24" t="s">
        <v>10</v>
      </c>
      <c r="E345" s="25">
        <v>0</v>
      </c>
      <c r="F345" s="25">
        <f t="shared" si="36"/>
        <v>0</v>
      </c>
      <c r="G345" s="25">
        <v>0</v>
      </c>
      <c r="H345" s="25">
        <f t="shared" si="37"/>
        <v>0</v>
      </c>
      <c r="I345" s="25">
        <f t="shared" si="38"/>
        <v>0</v>
      </c>
      <c r="J345" s="26"/>
    </row>
    <row r="346" spans="1:10" ht="21" customHeight="1">
      <c r="A346" s="27" t="s">
        <v>10</v>
      </c>
      <c r="B346" s="26" t="s">
        <v>105</v>
      </c>
      <c r="C346" s="25" t="s">
        <v>10</v>
      </c>
      <c r="D346" s="24" t="s">
        <v>10</v>
      </c>
      <c r="E346" s="25" t="s">
        <v>10</v>
      </c>
      <c r="F346" s="25" t="s">
        <v>10</v>
      </c>
      <c r="G346" s="25" t="s">
        <v>10</v>
      </c>
      <c r="H346" s="25" t="s">
        <v>10</v>
      </c>
      <c r="I346" s="25">
        <f>SUM(I341:I345)</f>
        <v>44300</v>
      </c>
      <c r="J346" s="26"/>
    </row>
    <row r="347" spans="1:10" ht="21" customHeight="1">
      <c r="A347" s="27" t="s">
        <v>10</v>
      </c>
      <c r="B347" s="28" t="s">
        <v>10</v>
      </c>
      <c r="C347" s="25" t="s">
        <v>10</v>
      </c>
      <c r="D347" s="24" t="s">
        <v>10</v>
      </c>
      <c r="E347" s="25" t="s">
        <v>10</v>
      </c>
      <c r="F347" s="25" t="s">
        <v>10</v>
      </c>
      <c r="G347" s="25" t="s">
        <v>10</v>
      </c>
      <c r="H347" s="25" t="s">
        <v>10</v>
      </c>
      <c r="I347" s="25" t="s">
        <v>10</v>
      </c>
      <c r="J347" s="26"/>
    </row>
    <row r="348" spans="1:10" ht="21" customHeight="1">
      <c r="A348" s="27" t="s">
        <v>10</v>
      </c>
      <c r="B348" s="28" t="s">
        <v>92</v>
      </c>
      <c r="C348" s="25">
        <v>0</v>
      </c>
      <c r="D348" s="24" t="s">
        <v>10</v>
      </c>
      <c r="E348" s="25">
        <v>0</v>
      </c>
      <c r="F348" s="25">
        <f aca="true" t="shared" si="39" ref="F348:F357">ROUND(C348*E348,0)</f>
        <v>0</v>
      </c>
      <c r="G348" s="25">
        <v>0</v>
      </c>
      <c r="H348" s="25">
        <f aca="true" t="shared" si="40" ref="H348:H357">ROUND(C348*G348,0)</f>
        <v>0</v>
      </c>
      <c r="I348" s="25">
        <f aca="true" t="shared" si="41" ref="I348:I357">F348+H348</f>
        <v>0</v>
      </c>
      <c r="J348" s="26"/>
    </row>
    <row r="349" spans="1:10" ht="21" customHeight="1">
      <c r="A349" s="27" t="s">
        <v>10</v>
      </c>
      <c r="B349" s="28" t="s">
        <v>106</v>
      </c>
      <c r="C349" s="25">
        <v>60</v>
      </c>
      <c r="D349" s="24" t="s">
        <v>113</v>
      </c>
      <c r="E349" s="25">
        <v>28</v>
      </c>
      <c r="F349" s="25">
        <f t="shared" si="39"/>
        <v>1680</v>
      </c>
      <c r="G349" s="25">
        <v>19</v>
      </c>
      <c r="H349" s="25">
        <f t="shared" si="40"/>
        <v>1140</v>
      </c>
      <c r="I349" s="25">
        <f t="shared" si="41"/>
        <v>2820</v>
      </c>
      <c r="J349" s="26"/>
    </row>
    <row r="350" spans="1:10" ht="21" customHeight="1">
      <c r="A350" s="20"/>
      <c r="B350" s="44" t="s">
        <v>107</v>
      </c>
      <c r="C350" s="45">
        <v>36</v>
      </c>
      <c r="D350" s="46" t="s">
        <v>113</v>
      </c>
      <c r="E350" s="45">
        <v>19</v>
      </c>
      <c r="F350" s="45">
        <f t="shared" si="39"/>
        <v>684</v>
      </c>
      <c r="G350" s="45">
        <v>15</v>
      </c>
      <c r="H350" s="45">
        <f t="shared" si="40"/>
        <v>540</v>
      </c>
      <c r="I350" s="45">
        <f t="shared" si="41"/>
        <v>1224</v>
      </c>
      <c r="J350" s="13"/>
    </row>
    <row r="351" spans="1:10" ht="21" customHeight="1">
      <c r="A351" s="27"/>
      <c r="B351" s="52" t="s">
        <v>108</v>
      </c>
      <c r="C351" s="25">
        <v>120</v>
      </c>
      <c r="D351" s="53" t="s">
        <v>113</v>
      </c>
      <c r="E351" s="25">
        <v>25</v>
      </c>
      <c r="F351" s="25">
        <f t="shared" si="39"/>
        <v>3000</v>
      </c>
      <c r="G351" s="25">
        <v>7</v>
      </c>
      <c r="H351" s="25">
        <f t="shared" si="40"/>
        <v>840</v>
      </c>
      <c r="I351" s="25">
        <f t="shared" si="41"/>
        <v>3840</v>
      </c>
      <c r="J351" s="26"/>
    </row>
    <row r="352" spans="1:10" ht="21" customHeight="1">
      <c r="A352" s="27" t="s">
        <v>10</v>
      </c>
      <c r="B352" s="28" t="s">
        <v>109</v>
      </c>
      <c r="C352" s="25">
        <v>130</v>
      </c>
      <c r="D352" s="24" t="s">
        <v>113</v>
      </c>
      <c r="E352" s="25">
        <v>17</v>
      </c>
      <c r="F352" s="25">
        <f t="shared" si="39"/>
        <v>2210</v>
      </c>
      <c r="G352" s="25">
        <v>6</v>
      </c>
      <c r="H352" s="25">
        <f t="shared" si="40"/>
        <v>780</v>
      </c>
      <c r="I352" s="25">
        <f t="shared" si="41"/>
        <v>2990</v>
      </c>
      <c r="J352" s="26"/>
    </row>
    <row r="353" spans="1:10" ht="21" customHeight="1">
      <c r="A353" s="27" t="s">
        <v>10</v>
      </c>
      <c r="B353" s="28" t="s">
        <v>110</v>
      </c>
      <c r="C353" s="25">
        <v>60</v>
      </c>
      <c r="D353" s="24" t="s">
        <v>113</v>
      </c>
      <c r="E353" s="25">
        <v>6</v>
      </c>
      <c r="F353" s="25">
        <f t="shared" si="39"/>
        <v>360</v>
      </c>
      <c r="G353" s="25">
        <v>4</v>
      </c>
      <c r="H353" s="25">
        <f t="shared" si="40"/>
        <v>240</v>
      </c>
      <c r="I353" s="25">
        <f t="shared" si="41"/>
        <v>600</v>
      </c>
      <c r="J353" s="26"/>
    </row>
    <row r="354" spans="1:10" ht="21" customHeight="1">
      <c r="A354" s="27" t="s">
        <v>10</v>
      </c>
      <c r="B354" s="28" t="s">
        <v>111</v>
      </c>
      <c r="C354" s="25">
        <v>600</v>
      </c>
      <c r="D354" s="24" t="s">
        <v>113</v>
      </c>
      <c r="E354" s="25">
        <v>15</v>
      </c>
      <c r="F354" s="25">
        <f t="shared" si="39"/>
        <v>9000</v>
      </c>
      <c r="G354" s="25">
        <v>8</v>
      </c>
      <c r="H354" s="25">
        <f t="shared" si="40"/>
        <v>4800</v>
      </c>
      <c r="I354" s="25">
        <f t="shared" si="41"/>
        <v>13800</v>
      </c>
      <c r="J354" s="26"/>
    </row>
    <row r="355" spans="1:10" ht="21" customHeight="1">
      <c r="A355" s="27" t="s">
        <v>10</v>
      </c>
      <c r="B355" s="28" t="s">
        <v>112</v>
      </c>
      <c r="C355" s="25">
        <v>650</v>
      </c>
      <c r="D355" s="24" t="s">
        <v>113</v>
      </c>
      <c r="E355" s="25">
        <v>5</v>
      </c>
      <c r="F355" s="25">
        <f t="shared" si="39"/>
        <v>3250</v>
      </c>
      <c r="G355" s="25">
        <v>4</v>
      </c>
      <c r="H355" s="25">
        <f t="shared" si="40"/>
        <v>2600</v>
      </c>
      <c r="I355" s="25">
        <f t="shared" si="41"/>
        <v>5850</v>
      </c>
      <c r="J355" s="26"/>
    </row>
    <row r="356" spans="1:10" ht="21" customHeight="1">
      <c r="A356" s="27" t="s">
        <v>10</v>
      </c>
      <c r="B356" s="28" t="s">
        <v>99</v>
      </c>
      <c r="C356" s="25">
        <v>1</v>
      </c>
      <c r="D356" s="24" t="s">
        <v>102</v>
      </c>
      <c r="E356" s="25">
        <v>1000</v>
      </c>
      <c r="F356" s="25">
        <f t="shared" si="39"/>
        <v>1000</v>
      </c>
      <c r="G356" s="25">
        <v>0</v>
      </c>
      <c r="H356" s="25">
        <f t="shared" si="40"/>
        <v>0</v>
      </c>
      <c r="I356" s="25">
        <f t="shared" si="41"/>
        <v>1000</v>
      </c>
      <c r="J356" s="26"/>
    </row>
    <row r="357" spans="1:10" ht="21" customHeight="1">
      <c r="A357" s="27" t="s">
        <v>10</v>
      </c>
      <c r="B357" s="28" t="s">
        <v>10</v>
      </c>
      <c r="C357" s="25">
        <v>0</v>
      </c>
      <c r="D357" s="24" t="s">
        <v>10</v>
      </c>
      <c r="E357" s="25">
        <v>0</v>
      </c>
      <c r="F357" s="25">
        <f t="shared" si="39"/>
        <v>0</v>
      </c>
      <c r="G357" s="25">
        <v>0</v>
      </c>
      <c r="H357" s="25">
        <f t="shared" si="40"/>
        <v>0</v>
      </c>
      <c r="I357" s="25">
        <f t="shared" si="41"/>
        <v>0</v>
      </c>
      <c r="J357" s="26"/>
    </row>
    <row r="358" spans="1:10" ht="21" customHeight="1">
      <c r="A358" s="27" t="s">
        <v>10</v>
      </c>
      <c r="B358" s="26" t="s">
        <v>114</v>
      </c>
      <c r="C358" s="25" t="s">
        <v>10</v>
      </c>
      <c r="D358" s="24" t="s">
        <v>10</v>
      </c>
      <c r="E358" s="25" t="s">
        <v>10</v>
      </c>
      <c r="F358" s="25" t="s">
        <v>10</v>
      </c>
      <c r="G358" s="25" t="s">
        <v>10</v>
      </c>
      <c r="H358" s="25" t="s">
        <v>10</v>
      </c>
      <c r="I358" s="25">
        <f>SUM(I348:I357)</f>
        <v>32124</v>
      </c>
      <c r="J358" s="26"/>
    </row>
    <row r="359" spans="1:10" ht="21" customHeight="1">
      <c r="A359" s="27" t="s">
        <v>10</v>
      </c>
      <c r="B359" s="28" t="s">
        <v>10</v>
      </c>
      <c r="C359" s="25" t="s">
        <v>10</v>
      </c>
      <c r="D359" s="24" t="s">
        <v>10</v>
      </c>
      <c r="E359" s="25" t="s">
        <v>10</v>
      </c>
      <c r="F359" s="25" t="s">
        <v>10</v>
      </c>
      <c r="G359" s="25" t="s">
        <v>10</v>
      </c>
      <c r="H359" s="25" t="s">
        <v>10</v>
      </c>
      <c r="I359" s="25" t="s">
        <v>10</v>
      </c>
      <c r="J359" s="26"/>
    </row>
    <row r="360" spans="1:10" ht="21" customHeight="1">
      <c r="A360" s="27" t="s">
        <v>10</v>
      </c>
      <c r="B360" s="28" t="s">
        <v>93</v>
      </c>
      <c r="C360" s="25">
        <v>0</v>
      </c>
      <c r="D360" s="24" t="s">
        <v>10</v>
      </c>
      <c r="E360" s="25">
        <v>0</v>
      </c>
      <c r="F360" s="25">
        <f aca="true" t="shared" si="42" ref="F360:F373">ROUND(C360*E360,0)</f>
        <v>0</v>
      </c>
      <c r="G360" s="25">
        <v>0</v>
      </c>
      <c r="H360" s="25">
        <f aca="true" t="shared" si="43" ref="H360:H373">ROUND(C360*G360,0)</f>
        <v>0</v>
      </c>
      <c r="I360" s="25">
        <f aca="true" t="shared" si="44" ref="I360:I373">F360+H360</f>
        <v>0</v>
      </c>
      <c r="J360" s="26"/>
    </row>
    <row r="361" spans="1:10" ht="21" customHeight="1">
      <c r="A361" s="27" t="s">
        <v>10</v>
      </c>
      <c r="B361" s="28" t="s">
        <v>115</v>
      </c>
      <c r="C361" s="25">
        <v>20</v>
      </c>
      <c r="D361" s="24" t="s">
        <v>101</v>
      </c>
      <c r="E361" s="25">
        <v>180</v>
      </c>
      <c r="F361" s="25">
        <f t="shared" si="42"/>
        <v>3600</v>
      </c>
      <c r="G361" s="25">
        <v>80</v>
      </c>
      <c r="H361" s="25">
        <f t="shared" si="43"/>
        <v>1600</v>
      </c>
      <c r="I361" s="25">
        <f t="shared" si="44"/>
        <v>5200</v>
      </c>
      <c r="J361" s="26"/>
    </row>
    <row r="362" spans="1:10" ht="21" customHeight="1">
      <c r="A362" s="27" t="s">
        <v>10</v>
      </c>
      <c r="B362" s="28" t="s">
        <v>116</v>
      </c>
      <c r="C362" s="25">
        <v>28</v>
      </c>
      <c r="D362" s="24" t="s">
        <v>101</v>
      </c>
      <c r="E362" s="25">
        <v>230</v>
      </c>
      <c r="F362" s="25">
        <f t="shared" si="42"/>
        <v>6440</v>
      </c>
      <c r="G362" s="25">
        <v>80</v>
      </c>
      <c r="H362" s="25">
        <f t="shared" si="43"/>
        <v>2240</v>
      </c>
      <c r="I362" s="25">
        <f t="shared" si="44"/>
        <v>8680</v>
      </c>
      <c r="J362" s="26"/>
    </row>
    <row r="363" spans="1:10" ht="21" customHeight="1">
      <c r="A363" s="27" t="s">
        <v>10</v>
      </c>
      <c r="B363" s="28" t="s">
        <v>117</v>
      </c>
      <c r="C363" s="25">
        <v>8</v>
      </c>
      <c r="D363" s="24" t="s">
        <v>101</v>
      </c>
      <c r="E363" s="25">
        <v>690</v>
      </c>
      <c r="F363" s="25">
        <f t="shared" si="42"/>
        <v>5520</v>
      </c>
      <c r="G363" s="25">
        <v>80</v>
      </c>
      <c r="H363" s="25">
        <f t="shared" si="43"/>
        <v>640</v>
      </c>
      <c r="I363" s="25">
        <f t="shared" si="44"/>
        <v>6160</v>
      </c>
      <c r="J363" s="26"/>
    </row>
    <row r="364" spans="1:10" ht="21" customHeight="1">
      <c r="A364" s="27" t="s">
        <v>10</v>
      </c>
      <c r="B364" s="28" t="s">
        <v>118</v>
      </c>
      <c r="C364" s="25">
        <v>8</v>
      </c>
      <c r="D364" s="24" t="s">
        <v>101</v>
      </c>
      <c r="E364" s="25">
        <v>690</v>
      </c>
      <c r="F364" s="25">
        <f t="shared" si="42"/>
        <v>5520</v>
      </c>
      <c r="G364" s="25">
        <v>80</v>
      </c>
      <c r="H364" s="25">
        <f t="shared" si="43"/>
        <v>640</v>
      </c>
      <c r="I364" s="25">
        <f t="shared" si="44"/>
        <v>6160</v>
      </c>
      <c r="J364" s="26"/>
    </row>
    <row r="365" spans="1:10" ht="21" customHeight="1">
      <c r="A365" s="27" t="s">
        <v>10</v>
      </c>
      <c r="B365" s="28" t="s">
        <v>119</v>
      </c>
      <c r="C365" s="25">
        <v>12</v>
      </c>
      <c r="D365" s="24" t="s">
        <v>101</v>
      </c>
      <c r="E365" s="25">
        <v>250</v>
      </c>
      <c r="F365" s="25">
        <f t="shared" si="42"/>
        <v>3000</v>
      </c>
      <c r="G365" s="25">
        <v>80</v>
      </c>
      <c r="H365" s="25">
        <f t="shared" si="43"/>
        <v>960</v>
      </c>
      <c r="I365" s="25">
        <f t="shared" si="44"/>
        <v>3960</v>
      </c>
      <c r="J365" s="26"/>
    </row>
    <row r="366" spans="1:10" ht="21" customHeight="1">
      <c r="A366" s="27" t="s">
        <v>10</v>
      </c>
      <c r="B366" s="28" t="s">
        <v>120</v>
      </c>
      <c r="C366" s="25">
        <v>8</v>
      </c>
      <c r="D366" s="24" t="s">
        <v>101</v>
      </c>
      <c r="E366" s="25">
        <v>4000</v>
      </c>
      <c r="F366" s="25">
        <f t="shared" si="42"/>
        <v>32000</v>
      </c>
      <c r="G366" s="25">
        <v>100</v>
      </c>
      <c r="H366" s="25">
        <f t="shared" si="43"/>
        <v>800</v>
      </c>
      <c r="I366" s="25">
        <f t="shared" si="44"/>
        <v>32800</v>
      </c>
      <c r="J366" s="26"/>
    </row>
    <row r="367" spans="1:10" ht="21" customHeight="1">
      <c r="A367" s="27" t="s">
        <v>10</v>
      </c>
      <c r="B367" s="28" t="s">
        <v>121</v>
      </c>
      <c r="C367" s="25">
        <v>68</v>
      </c>
      <c r="D367" s="24" t="s">
        <v>101</v>
      </c>
      <c r="E367" s="25">
        <v>60</v>
      </c>
      <c r="F367" s="25">
        <f t="shared" si="42"/>
        <v>4080</v>
      </c>
      <c r="G367" s="25">
        <v>50</v>
      </c>
      <c r="H367" s="25">
        <f t="shared" si="43"/>
        <v>3400</v>
      </c>
      <c r="I367" s="25">
        <f t="shared" si="44"/>
        <v>7480</v>
      </c>
      <c r="J367" s="26"/>
    </row>
    <row r="368" spans="1:10" ht="21" customHeight="1">
      <c r="A368" s="27" t="s">
        <v>10</v>
      </c>
      <c r="B368" s="28" t="s">
        <v>122</v>
      </c>
      <c r="C368" s="25">
        <v>24</v>
      </c>
      <c r="D368" s="24" t="s">
        <v>101</v>
      </c>
      <c r="E368" s="25">
        <v>80</v>
      </c>
      <c r="F368" s="25">
        <f t="shared" si="42"/>
        <v>1920</v>
      </c>
      <c r="G368" s="25">
        <v>50</v>
      </c>
      <c r="H368" s="25">
        <f t="shared" si="43"/>
        <v>1200</v>
      </c>
      <c r="I368" s="25">
        <f t="shared" si="44"/>
        <v>3120</v>
      </c>
      <c r="J368" s="26"/>
    </row>
    <row r="369" spans="1:10" ht="21" customHeight="1">
      <c r="A369" s="47"/>
      <c r="B369" s="44" t="s">
        <v>123</v>
      </c>
      <c r="C369" s="45">
        <v>8</v>
      </c>
      <c r="D369" s="46" t="s">
        <v>101</v>
      </c>
      <c r="E369" s="45">
        <v>125</v>
      </c>
      <c r="F369" s="45">
        <f t="shared" si="42"/>
        <v>1000</v>
      </c>
      <c r="G369" s="45">
        <v>50</v>
      </c>
      <c r="H369" s="45">
        <f t="shared" si="43"/>
        <v>400</v>
      </c>
      <c r="I369" s="45">
        <f t="shared" si="44"/>
        <v>1400</v>
      </c>
      <c r="J369" s="49"/>
    </row>
    <row r="370" spans="1:10" ht="21" customHeight="1">
      <c r="A370" s="27"/>
      <c r="B370" s="52" t="s">
        <v>124</v>
      </c>
      <c r="C370" s="25">
        <v>76</v>
      </c>
      <c r="D370" s="53" t="s">
        <v>101</v>
      </c>
      <c r="E370" s="25">
        <v>155</v>
      </c>
      <c r="F370" s="25">
        <f t="shared" si="42"/>
        <v>11780</v>
      </c>
      <c r="G370" s="25">
        <v>50</v>
      </c>
      <c r="H370" s="25">
        <f t="shared" si="43"/>
        <v>3800</v>
      </c>
      <c r="I370" s="25">
        <f t="shared" si="44"/>
        <v>15580</v>
      </c>
      <c r="J370" s="26"/>
    </row>
    <row r="371" spans="1:10" ht="21" customHeight="1">
      <c r="A371" s="27" t="s">
        <v>10</v>
      </c>
      <c r="B371" s="28" t="s">
        <v>125</v>
      </c>
      <c r="C371" s="25">
        <v>4</v>
      </c>
      <c r="D371" s="24" t="s">
        <v>101</v>
      </c>
      <c r="E371" s="25">
        <v>400</v>
      </c>
      <c r="F371" s="25">
        <f t="shared" si="42"/>
        <v>1600</v>
      </c>
      <c r="G371" s="25">
        <v>50</v>
      </c>
      <c r="H371" s="25">
        <f t="shared" si="43"/>
        <v>200</v>
      </c>
      <c r="I371" s="25">
        <f t="shared" si="44"/>
        <v>1800</v>
      </c>
      <c r="J371" s="26"/>
    </row>
    <row r="372" spans="1:10" ht="21" customHeight="1">
      <c r="A372" s="27" t="s">
        <v>10</v>
      </c>
      <c r="B372" s="28" t="s">
        <v>99</v>
      </c>
      <c r="C372" s="25">
        <v>1</v>
      </c>
      <c r="D372" s="24" t="s">
        <v>102</v>
      </c>
      <c r="E372" s="25">
        <v>1000</v>
      </c>
      <c r="F372" s="25">
        <f t="shared" si="42"/>
        <v>1000</v>
      </c>
      <c r="G372" s="25">
        <v>0</v>
      </c>
      <c r="H372" s="25">
        <f t="shared" si="43"/>
        <v>0</v>
      </c>
      <c r="I372" s="25">
        <f t="shared" si="44"/>
        <v>1000</v>
      </c>
      <c r="J372" s="26"/>
    </row>
    <row r="373" spans="1:10" ht="21" customHeight="1">
      <c r="A373" s="27" t="s">
        <v>10</v>
      </c>
      <c r="B373" s="28" t="s">
        <v>10</v>
      </c>
      <c r="C373" s="25">
        <v>0</v>
      </c>
      <c r="D373" s="24" t="s">
        <v>10</v>
      </c>
      <c r="E373" s="25">
        <v>0</v>
      </c>
      <c r="F373" s="25">
        <f t="shared" si="42"/>
        <v>0</v>
      </c>
      <c r="G373" s="25">
        <v>0</v>
      </c>
      <c r="H373" s="25">
        <f t="shared" si="43"/>
        <v>0</v>
      </c>
      <c r="I373" s="25">
        <f t="shared" si="44"/>
        <v>0</v>
      </c>
      <c r="J373" s="26"/>
    </row>
    <row r="374" spans="1:10" ht="21" customHeight="1">
      <c r="A374" s="27" t="s">
        <v>10</v>
      </c>
      <c r="B374" s="26" t="s">
        <v>126</v>
      </c>
      <c r="C374" s="25" t="s">
        <v>10</v>
      </c>
      <c r="D374" s="24" t="s">
        <v>10</v>
      </c>
      <c r="E374" s="25" t="s">
        <v>10</v>
      </c>
      <c r="F374" s="25" t="s">
        <v>10</v>
      </c>
      <c r="G374" s="25" t="s">
        <v>10</v>
      </c>
      <c r="H374" s="25" t="s">
        <v>10</v>
      </c>
      <c r="I374" s="25">
        <f>SUM(I361:I373)</f>
        <v>93340</v>
      </c>
      <c r="J374" s="26"/>
    </row>
    <row r="375" spans="1:10" ht="21" customHeight="1">
      <c r="A375" s="27" t="s">
        <v>10</v>
      </c>
      <c r="B375" s="28" t="s">
        <v>10</v>
      </c>
      <c r="C375" s="25" t="s">
        <v>10</v>
      </c>
      <c r="D375" s="24" t="s">
        <v>10</v>
      </c>
      <c r="E375" s="25" t="s">
        <v>10</v>
      </c>
      <c r="F375" s="25" t="s">
        <v>10</v>
      </c>
      <c r="G375" s="25" t="s">
        <v>10</v>
      </c>
      <c r="H375" s="25" t="s">
        <v>10</v>
      </c>
      <c r="I375" s="25" t="s">
        <v>10</v>
      </c>
      <c r="J375" s="26"/>
    </row>
    <row r="376" spans="1:10" ht="21" customHeight="1">
      <c r="A376" s="27" t="s">
        <v>10</v>
      </c>
      <c r="B376" s="28" t="s">
        <v>94</v>
      </c>
      <c r="C376" s="25">
        <v>0</v>
      </c>
      <c r="D376" s="24" t="s">
        <v>10</v>
      </c>
      <c r="E376" s="25">
        <v>0</v>
      </c>
      <c r="F376" s="25">
        <f aca="true" t="shared" si="45" ref="F376:F381">ROUND(C376*E376,0)</f>
        <v>0</v>
      </c>
      <c r="G376" s="25">
        <v>0</v>
      </c>
      <c r="H376" s="25">
        <f aca="true" t="shared" si="46" ref="H376:H381">ROUND(C376*G376,0)</f>
        <v>0</v>
      </c>
      <c r="I376" s="25">
        <f aca="true" t="shared" si="47" ref="I376:I381">F376+H376</f>
        <v>0</v>
      </c>
      <c r="J376" s="26"/>
    </row>
    <row r="377" spans="1:10" ht="21" customHeight="1">
      <c r="A377" s="27" t="s">
        <v>10</v>
      </c>
      <c r="B377" s="28" t="s">
        <v>127</v>
      </c>
      <c r="C377" s="25">
        <v>230</v>
      </c>
      <c r="D377" s="24" t="s">
        <v>113</v>
      </c>
      <c r="E377" s="25">
        <v>76</v>
      </c>
      <c r="F377" s="25">
        <f t="shared" si="45"/>
        <v>17480</v>
      </c>
      <c r="G377" s="25">
        <v>13</v>
      </c>
      <c r="H377" s="25">
        <f t="shared" si="46"/>
        <v>2990</v>
      </c>
      <c r="I377" s="25">
        <f t="shared" si="47"/>
        <v>20470</v>
      </c>
      <c r="J377" s="26"/>
    </row>
    <row r="378" spans="1:10" ht="21" customHeight="1">
      <c r="A378" s="27" t="s">
        <v>10</v>
      </c>
      <c r="B378" s="28" t="s">
        <v>128</v>
      </c>
      <c r="C378" s="25">
        <v>4</v>
      </c>
      <c r="D378" s="24" t="s">
        <v>101</v>
      </c>
      <c r="E378" s="25">
        <v>500</v>
      </c>
      <c r="F378" s="25">
        <f t="shared" si="45"/>
        <v>2000</v>
      </c>
      <c r="G378" s="25">
        <v>100</v>
      </c>
      <c r="H378" s="25">
        <f t="shared" si="46"/>
        <v>400</v>
      </c>
      <c r="I378" s="25">
        <f t="shared" si="47"/>
        <v>2400</v>
      </c>
      <c r="J378" s="26"/>
    </row>
    <row r="379" spans="1:10" ht="21" customHeight="1">
      <c r="A379" s="27" t="s">
        <v>10</v>
      </c>
      <c r="B379" s="28" t="s">
        <v>129</v>
      </c>
      <c r="C379" s="25">
        <v>70</v>
      </c>
      <c r="D379" s="24" t="s">
        <v>113</v>
      </c>
      <c r="E379" s="25">
        <v>38</v>
      </c>
      <c r="F379" s="25">
        <f t="shared" si="45"/>
        <v>2660</v>
      </c>
      <c r="G379" s="25">
        <v>24</v>
      </c>
      <c r="H379" s="25">
        <f t="shared" si="46"/>
        <v>1680</v>
      </c>
      <c r="I379" s="25">
        <f t="shared" si="47"/>
        <v>4340</v>
      </c>
      <c r="J379" s="26"/>
    </row>
    <row r="380" spans="1:10" ht="21" customHeight="1">
      <c r="A380" s="27" t="s">
        <v>10</v>
      </c>
      <c r="B380" s="28" t="s">
        <v>99</v>
      </c>
      <c r="C380" s="25">
        <v>1</v>
      </c>
      <c r="D380" s="24" t="s">
        <v>102</v>
      </c>
      <c r="E380" s="25">
        <v>500</v>
      </c>
      <c r="F380" s="25">
        <f t="shared" si="45"/>
        <v>500</v>
      </c>
      <c r="G380" s="25">
        <v>0</v>
      </c>
      <c r="H380" s="25">
        <f t="shared" si="46"/>
        <v>0</v>
      </c>
      <c r="I380" s="25">
        <f t="shared" si="47"/>
        <v>500</v>
      </c>
      <c r="J380" s="26"/>
    </row>
    <row r="381" spans="1:10" ht="21" customHeight="1">
      <c r="A381" s="27" t="s">
        <v>10</v>
      </c>
      <c r="B381" s="28" t="s">
        <v>10</v>
      </c>
      <c r="C381" s="25">
        <v>0</v>
      </c>
      <c r="D381" s="24" t="s">
        <v>10</v>
      </c>
      <c r="E381" s="25">
        <v>0</v>
      </c>
      <c r="F381" s="25">
        <f t="shared" si="45"/>
        <v>0</v>
      </c>
      <c r="G381" s="25">
        <v>0</v>
      </c>
      <c r="H381" s="25">
        <f t="shared" si="46"/>
        <v>0</v>
      </c>
      <c r="I381" s="25">
        <f t="shared" si="47"/>
        <v>0</v>
      </c>
      <c r="J381" s="26"/>
    </row>
    <row r="382" spans="1:10" ht="21" customHeight="1">
      <c r="A382" s="27" t="s">
        <v>10</v>
      </c>
      <c r="B382" s="26" t="s">
        <v>130</v>
      </c>
      <c r="C382" s="25" t="s">
        <v>10</v>
      </c>
      <c r="D382" s="24" t="s">
        <v>10</v>
      </c>
      <c r="E382" s="25" t="s">
        <v>10</v>
      </c>
      <c r="F382" s="25" t="s">
        <v>10</v>
      </c>
      <c r="G382" s="25" t="s">
        <v>10</v>
      </c>
      <c r="H382" s="25" t="s">
        <v>10</v>
      </c>
      <c r="I382" s="25">
        <f>SUM(I376:I381)</f>
        <v>27710</v>
      </c>
      <c r="J382" s="26"/>
    </row>
    <row r="383" spans="1:10" ht="21" customHeight="1">
      <c r="A383" s="27" t="s">
        <v>10</v>
      </c>
      <c r="B383" s="28" t="s">
        <v>10</v>
      </c>
      <c r="C383" s="25" t="s">
        <v>10</v>
      </c>
      <c r="D383" s="24" t="s">
        <v>10</v>
      </c>
      <c r="E383" s="25" t="s">
        <v>10</v>
      </c>
      <c r="F383" s="25" t="s">
        <v>10</v>
      </c>
      <c r="G383" s="25" t="s">
        <v>10</v>
      </c>
      <c r="H383" s="25" t="s">
        <v>10</v>
      </c>
      <c r="I383" s="25" t="s">
        <v>10</v>
      </c>
      <c r="J383" s="26" t="s">
        <v>10</v>
      </c>
    </row>
    <row r="384" spans="1:10" ht="21" customHeight="1">
      <c r="A384" s="27" t="s">
        <v>10</v>
      </c>
      <c r="B384" s="28" t="s">
        <v>10</v>
      </c>
      <c r="C384" s="25" t="s">
        <v>10</v>
      </c>
      <c r="D384" s="24" t="s">
        <v>10</v>
      </c>
      <c r="E384" s="25" t="s">
        <v>10</v>
      </c>
      <c r="F384" s="25" t="s">
        <v>10</v>
      </c>
      <c r="G384" s="25" t="s">
        <v>10</v>
      </c>
      <c r="H384" s="25" t="s">
        <v>10</v>
      </c>
      <c r="I384" s="25" t="s">
        <v>10</v>
      </c>
      <c r="J384" s="26"/>
    </row>
    <row r="385" spans="1:10" ht="21" customHeight="1">
      <c r="A385" s="27" t="s">
        <v>10</v>
      </c>
      <c r="B385" s="28" t="s">
        <v>10</v>
      </c>
      <c r="C385" s="25" t="s">
        <v>10</v>
      </c>
      <c r="D385" s="24" t="s">
        <v>10</v>
      </c>
      <c r="E385" s="25" t="s">
        <v>10</v>
      </c>
      <c r="F385" s="25" t="s">
        <v>10</v>
      </c>
      <c r="G385" s="25" t="s">
        <v>10</v>
      </c>
      <c r="H385" s="25" t="s">
        <v>10</v>
      </c>
      <c r="I385" s="25" t="s">
        <v>10</v>
      </c>
      <c r="J385" s="26"/>
    </row>
    <row r="386" spans="1:10" ht="21" customHeight="1">
      <c r="A386" s="27" t="s">
        <v>10</v>
      </c>
      <c r="B386" s="28" t="s">
        <v>10</v>
      </c>
      <c r="C386" s="25" t="s">
        <v>10</v>
      </c>
      <c r="D386" s="24" t="s">
        <v>10</v>
      </c>
      <c r="E386" s="25" t="s">
        <v>10</v>
      </c>
      <c r="F386" s="25" t="s">
        <v>10</v>
      </c>
      <c r="G386" s="25" t="s">
        <v>10</v>
      </c>
      <c r="H386" s="25" t="s">
        <v>10</v>
      </c>
      <c r="I386" s="25" t="s">
        <v>10</v>
      </c>
      <c r="J386" s="26"/>
    </row>
    <row r="387" spans="1:10" ht="21" customHeight="1">
      <c r="A387" s="27" t="s">
        <v>10</v>
      </c>
      <c r="B387" s="28" t="s">
        <v>10</v>
      </c>
      <c r="C387" s="25" t="s">
        <v>10</v>
      </c>
      <c r="D387" s="24" t="s">
        <v>10</v>
      </c>
      <c r="E387" s="25" t="s">
        <v>10</v>
      </c>
      <c r="F387" s="25" t="s">
        <v>10</v>
      </c>
      <c r="G387" s="25" t="s">
        <v>10</v>
      </c>
      <c r="H387" s="25" t="s">
        <v>10</v>
      </c>
      <c r="I387" s="25" t="s">
        <v>10</v>
      </c>
      <c r="J387" s="26"/>
    </row>
    <row r="388" spans="1:10" ht="21" customHeight="1">
      <c r="A388" s="20"/>
      <c r="B388" s="13" t="s">
        <v>10</v>
      </c>
      <c r="C388" s="29" t="s">
        <v>10</v>
      </c>
      <c r="D388" s="30"/>
      <c r="E388" s="29"/>
      <c r="F388" s="29"/>
      <c r="G388" s="29"/>
      <c r="H388" s="29"/>
      <c r="I388" s="31" t="s">
        <v>10</v>
      </c>
      <c r="J388" s="13"/>
    </row>
    <row r="389" spans="1:10" ht="21" customHeight="1">
      <c r="A389" s="22">
        <v>5</v>
      </c>
      <c r="B389" s="41" t="s">
        <v>87</v>
      </c>
      <c r="C389" s="23" t="s">
        <v>10</v>
      </c>
      <c r="D389" s="24"/>
      <c r="E389" s="25" t="s">
        <v>10</v>
      </c>
      <c r="F389" s="25" t="s">
        <v>10</v>
      </c>
      <c r="G389" s="25" t="s">
        <v>10</v>
      </c>
      <c r="H389" s="25" t="s">
        <v>10</v>
      </c>
      <c r="I389" s="25" t="str">
        <f>I388</f>
        <v> </v>
      </c>
      <c r="J389" s="26"/>
    </row>
    <row r="390" spans="1:10" ht="21" customHeight="1">
      <c r="A390" s="27" t="s">
        <v>10</v>
      </c>
      <c r="B390" s="28" t="s">
        <v>10</v>
      </c>
      <c r="C390" s="25" t="s">
        <v>10</v>
      </c>
      <c r="D390" s="24" t="s">
        <v>10</v>
      </c>
      <c r="E390" s="25" t="s">
        <v>10</v>
      </c>
      <c r="F390" s="25" t="s">
        <v>10</v>
      </c>
      <c r="G390" s="25" t="s">
        <v>10</v>
      </c>
      <c r="H390" s="25" t="s">
        <v>10</v>
      </c>
      <c r="I390" s="25" t="s">
        <v>10</v>
      </c>
      <c r="J390" s="26"/>
    </row>
    <row r="391" spans="1:10" ht="21" customHeight="1">
      <c r="A391" s="27" t="s">
        <v>10</v>
      </c>
      <c r="B391" s="28" t="s">
        <v>10</v>
      </c>
      <c r="C391" s="25" t="s">
        <v>10</v>
      </c>
      <c r="D391" s="24" t="s">
        <v>10</v>
      </c>
      <c r="E391" s="25" t="s">
        <v>10</v>
      </c>
      <c r="F391" s="25" t="s">
        <v>10</v>
      </c>
      <c r="G391" s="25" t="s">
        <v>10</v>
      </c>
      <c r="H391" s="25" t="s">
        <v>10</v>
      </c>
      <c r="I391" s="25" t="s">
        <v>10</v>
      </c>
      <c r="J391" s="26"/>
    </row>
    <row r="392" spans="1:10" ht="21" customHeight="1">
      <c r="A392" s="27" t="s">
        <v>10</v>
      </c>
      <c r="B392" s="28" t="s">
        <v>10</v>
      </c>
      <c r="C392" s="25" t="s">
        <v>10</v>
      </c>
      <c r="D392" s="24" t="s">
        <v>10</v>
      </c>
      <c r="E392" s="25" t="s">
        <v>10</v>
      </c>
      <c r="F392" s="25" t="s">
        <v>10</v>
      </c>
      <c r="G392" s="25" t="s">
        <v>10</v>
      </c>
      <c r="H392" s="25" t="s">
        <v>10</v>
      </c>
      <c r="I392" s="25" t="s">
        <v>10</v>
      </c>
      <c r="J392" s="26"/>
    </row>
    <row r="393" spans="1:10" ht="21" customHeight="1">
      <c r="A393" s="27" t="s">
        <v>10</v>
      </c>
      <c r="B393" s="28" t="s">
        <v>10</v>
      </c>
      <c r="C393" s="25" t="s">
        <v>10</v>
      </c>
      <c r="D393" s="24" t="s">
        <v>10</v>
      </c>
      <c r="E393" s="25" t="s">
        <v>10</v>
      </c>
      <c r="F393" s="25" t="s">
        <v>10</v>
      </c>
      <c r="G393" s="25" t="s">
        <v>10</v>
      </c>
      <c r="H393" s="25" t="s">
        <v>10</v>
      </c>
      <c r="I393" s="25" t="s">
        <v>10</v>
      </c>
      <c r="J393" s="26"/>
    </row>
    <row r="394" spans="1:10" ht="21" customHeight="1">
      <c r="A394" s="27" t="s">
        <v>10</v>
      </c>
      <c r="B394" s="28" t="s">
        <v>10</v>
      </c>
      <c r="C394" s="25" t="s">
        <v>10</v>
      </c>
      <c r="D394" s="24" t="s">
        <v>10</v>
      </c>
      <c r="E394" s="25" t="s">
        <v>10</v>
      </c>
      <c r="F394" s="25" t="s">
        <v>10</v>
      </c>
      <c r="G394" s="25" t="s">
        <v>10</v>
      </c>
      <c r="H394" s="25" t="s">
        <v>10</v>
      </c>
      <c r="I394" s="25" t="s">
        <v>10</v>
      </c>
      <c r="J394" s="26"/>
    </row>
    <row r="395" spans="1:10" ht="21" customHeight="1">
      <c r="A395" s="27" t="s">
        <v>10</v>
      </c>
      <c r="B395" s="28" t="s">
        <v>10</v>
      </c>
      <c r="C395" s="25" t="s">
        <v>10</v>
      </c>
      <c r="D395" s="24" t="s">
        <v>10</v>
      </c>
      <c r="E395" s="25" t="s">
        <v>10</v>
      </c>
      <c r="F395" s="25" t="s">
        <v>10</v>
      </c>
      <c r="G395" s="25" t="s">
        <v>10</v>
      </c>
      <c r="H395" s="25" t="s">
        <v>10</v>
      </c>
      <c r="I395" s="25" t="s">
        <v>10</v>
      </c>
      <c r="J395" s="26"/>
    </row>
    <row r="396" spans="1:10" ht="21" customHeight="1">
      <c r="A396" s="27" t="s">
        <v>10</v>
      </c>
      <c r="B396" s="28" t="s">
        <v>10</v>
      </c>
      <c r="C396" s="25" t="s">
        <v>10</v>
      </c>
      <c r="D396" s="24" t="s">
        <v>10</v>
      </c>
      <c r="E396" s="25" t="s">
        <v>10</v>
      </c>
      <c r="F396" s="25" t="s">
        <v>10</v>
      </c>
      <c r="G396" s="25" t="s">
        <v>10</v>
      </c>
      <c r="H396" s="25" t="s">
        <v>10</v>
      </c>
      <c r="I396" s="25" t="s">
        <v>10</v>
      </c>
      <c r="J396" s="26"/>
    </row>
    <row r="397" spans="1:10" ht="21" customHeight="1">
      <c r="A397" s="27" t="s">
        <v>10</v>
      </c>
      <c r="B397" s="28" t="s">
        <v>10</v>
      </c>
      <c r="C397" s="25" t="s">
        <v>10</v>
      </c>
      <c r="D397" s="24" t="s">
        <v>10</v>
      </c>
      <c r="E397" s="25" t="s">
        <v>10</v>
      </c>
      <c r="F397" s="25" t="s">
        <v>10</v>
      </c>
      <c r="G397" s="25" t="s">
        <v>10</v>
      </c>
      <c r="H397" s="25" t="s">
        <v>10</v>
      </c>
      <c r="I397" s="25" t="s">
        <v>10</v>
      </c>
      <c r="J397" s="26"/>
    </row>
    <row r="398" spans="1:10" ht="21" customHeight="1">
      <c r="A398" s="27" t="s">
        <v>10</v>
      </c>
      <c r="B398" s="28" t="s">
        <v>10</v>
      </c>
      <c r="C398" s="25" t="s">
        <v>10</v>
      </c>
      <c r="D398" s="24" t="s">
        <v>10</v>
      </c>
      <c r="E398" s="25" t="s">
        <v>10</v>
      </c>
      <c r="F398" s="25" t="s">
        <v>10</v>
      </c>
      <c r="G398" s="25" t="s">
        <v>10</v>
      </c>
      <c r="H398" s="25" t="s">
        <v>10</v>
      </c>
      <c r="I398" s="25" t="s">
        <v>10</v>
      </c>
      <c r="J398" s="26"/>
    </row>
    <row r="399" spans="1:10" ht="21" customHeight="1">
      <c r="A399" s="27" t="s">
        <v>10</v>
      </c>
      <c r="B399" s="28" t="s">
        <v>10</v>
      </c>
      <c r="C399" s="25" t="s">
        <v>10</v>
      </c>
      <c r="D399" s="24" t="s">
        <v>10</v>
      </c>
      <c r="E399" s="25" t="s">
        <v>10</v>
      </c>
      <c r="F399" s="25" t="s">
        <v>10</v>
      </c>
      <c r="G399" s="25" t="s">
        <v>10</v>
      </c>
      <c r="H399" s="25" t="s">
        <v>10</v>
      </c>
      <c r="I399" s="25" t="s">
        <v>10</v>
      </c>
      <c r="J399" s="26"/>
    </row>
    <row r="400" spans="1:10" ht="21" customHeight="1">
      <c r="A400" s="27" t="s">
        <v>10</v>
      </c>
      <c r="B400" s="28" t="s">
        <v>10</v>
      </c>
      <c r="C400" s="25" t="s">
        <v>10</v>
      </c>
      <c r="D400" s="24" t="s">
        <v>10</v>
      </c>
      <c r="E400" s="25" t="s">
        <v>10</v>
      </c>
      <c r="F400" s="25" t="s">
        <v>10</v>
      </c>
      <c r="G400" s="25" t="s">
        <v>10</v>
      </c>
      <c r="H400" s="25" t="s">
        <v>10</v>
      </c>
      <c r="I400" s="25" t="s">
        <v>10</v>
      </c>
      <c r="J400" s="26"/>
    </row>
    <row r="401" spans="1:10" ht="21" customHeight="1">
      <c r="A401" s="27" t="s">
        <v>10</v>
      </c>
      <c r="B401" s="28" t="s">
        <v>10</v>
      </c>
      <c r="C401" s="25" t="s">
        <v>10</v>
      </c>
      <c r="D401" s="24" t="s">
        <v>10</v>
      </c>
      <c r="E401" s="25" t="s">
        <v>10</v>
      </c>
      <c r="F401" s="25" t="s">
        <v>10</v>
      </c>
      <c r="G401" s="25" t="s">
        <v>10</v>
      </c>
      <c r="H401" s="25" t="s">
        <v>10</v>
      </c>
      <c r="I401" s="25" t="s">
        <v>10</v>
      </c>
      <c r="J401" s="26"/>
    </row>
    <row r="402" spans="1:10" ht="21" customHeight="1">
      <c r="A402" s="27" t="s">
        <v>10</v>
      </c>
      <c r="B402" s="28" t="s">
        <v>10</v>
      </c>
      <c r="C402" s="25" t="s">
        <v>10</v>
      </c>
      <c r="D402" s="24" t="s">
        <v>10</v>
      </c>
      <c r="E402" s="25" t="s">
        <v>10</v>
      </c>
      <c r="F402" s="25" t="s">
        <v>10</v>
      </c>
      <c r="G402" s="25" t="s">
        <v>10</v>
      </c>
      <c r="H402" s="25" t="s">
        <v>10</v>
      </c>
      <c r="I402" s="25" t="s">
        <v>10</v>
      </c>
      <c r="J402" s="26"/>
    </row>
    <row r="403" spans="1:10" ht="21" customHeight="1">
      <c r="A403" s="27" t="s">
        <v>10</v>
      </c>
      <c r="B403" s="28" t="s">
        <v>10</v>
      </c>
      <c r="C403" s="25" t="s">
        <v>10</v>
      </c>
      <c r="D403" s="24" t="s">
        <v>10</v>
      </c>
      <c r="E403" s="25" t="s">
        <v>10</v>
      </c>
      <c r="F403" s="25" t="s">
        <v>10</v>
      </c>
      <c r="G403" s="25" t="s">
        <v>10</v>
      </c>
      <c r="H403" s="25" t="s">
        <v>10</v>
      </c>
      <c r="I403" s="25" t="s">
        <v>10</v>
      </c>
      <c r="J403" s="26"/>
    </row>
    <row r="404" spans="1:10" ht="21" customHeight="1">
      <c r="A404" s="27" t="s">
        <v>10</v>
      </c>
      <c r="B404" s="28" t="s">
        <v>10</v>
      </c>
      <c r="C404" s="25" t="s">
        <v>10</v>
      </c>
      <c r="D404" s="24" t="s">
        <v>10</v>
      </c>
      <c r="E404" s="25" t="s">
        <v>10</v>
      </c>
      <c r="F404" s="25" t="s">
        <v>10</v>
      </c>
      <c r="G404" s="25" t="s">
        <v>10</v>
      </c>
      <c r="H404" s="25" t="s">
        <v>10</v>
      </c>
      <c r="I404" s="25" t="s">
        <v>10</v>
      </c>
      <c r="J404" s="26"/>
    </row>
    <row r="405" spans="1:10" ht="21" customHeight="1">
      <c r="A405" s="27" t="s">
        <v>10</v>
      </c>
      <c r="B405" s="28" t="s">
        <v>10</v>
      </c>
      <c r="C405" s="25" t="s">
        <v>10</v>
      </c>
      <c r="D405" s="24" t="s">
        <v>10</v>
      </c>
      <c r="E405" s="25" t="s">
        <v>10</v>
      </c>
      <c r="F405" s="25" t="s">
        <v>10</v>
      </c>
      <c r="G405" s="25" t="s">
        <v>10</v>
      </c>
      <c r="H405" s="25" t="s">
        <v>10</v>
      </c>
      <c r="I405" s="25" t="s">
        <v>10</v>
      </c>
      <c r="J405" s="26"/>
    </row>
    <row r="406" spans="1:10" ht="21" customHeight="1">
      <c r="A406" s="27" t="s">
        <v>10</v>
      </c>
      <c r="B406" s="28" t="s">
        <v>10</v>
      </c>
      <c r="C406" s="25" t="s">
        <v>10</v>
      </c>
      <c r="D406" s="24" t="s">
        <v>10</v>
      </c>
      <c r="E406" s="25" t="s">
        <v>10</v>
      </c>
      <c r="F406" s="25" t="s">
        <v>10</v>
      </c>
      <c r="G406" s="25" t="s">
        <v>10</v>
      </c>
      <c r="H406" s="25" t="s">
        <v>10</v>
      </c>
      <c r="I406" s="25" t="s">
        <v>10</v>
      </c>
      <c r="J406" s="26"/>
    </row>
    <row r="407" spans="1:10" ht="21" customHeight="1">
      <c r="A407" s="20"/>
      <c r="B407" s="42" t="s">
        <v>131</v>
      </c>
      <c r="C407" s="29" t="s">
        <v>10</v>
      </c>
      <c r="D407" s="30"/>
      <c r="E407" s="29"/>
      <c r="F407" s="29"/>
      <c r="G407" s="29"/>
      <c r="H407" s="29"/>
      <c r="I407" s="31" t="s">
        <v>10</v>
      </c>
      <c r="J407" s="13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275"/>
  <sheetViews>
    <sheetView showGridLines="0" workbookViewId="0" topLeftCell="A1">
      <selection activeCell="B13" sqref="B13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295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177</v>
      </c>
      <c r="C2" s="37"/>
      <c r="D2" s="38"/>
      <c r="E2" s="37" t="s">
        <v>300</v>
      </c>
      <c r="F2" s="37"/>
      <c r="G2" s="37"/>
      <c r="H2" s="37"/>
      <c r="I2" s="39" t="s">
        <v>10</v>
      </c>
    </row>
    <row r="3" spans="1:10" s="9" customFormat="1" ht="21" customHeight="1">
      <c r="A3" s="135" t="s">
        <v>0</v>
      </c>
      <c r="B3" s="137" t="s">
        <v>1</v>
      </c>
      <c r="C3" s="135" t="s">
        <v>2</v>
      </c>
      <c r="D3" s="135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35" t="s">
        <v>5</v>
      </c>
    </row>
    <row r="4" spans="1:10" s="9" customFormat="1" ht="21" customHeight="1">
      <c r="A4" s="136"/>
      <c r="B4" s="138"/>
      <c r="C4" s="136"/>
      <c r="D4" s="136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36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240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6"/>
    </row>
    <row r="7" spans="1:10" s="16" customFormat="1" ht="21.75" customHeight="1">
      <c r="A7" s="27" t="s">
        <v>10</v>
      </c>
      <c r="B7" s="28" t="s">
        <v>233</v>
      </c>
      <c r="C7" s="25">
        <v>86</v>
      </c>
      <c r="D7" s="24" t="s">
        <v>181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6"/>
    </row>
    <row r="8" spans="1:10" s="16" customFormat="1" ht="21.75" customHeight="1">
      <c r="A8" s="27" t="s">
        <v>10</v>
      </c>
      <c r="B8" s="28" t="s">
        <v>288</v>
      </c>
      <c r="C8" s="25">
        <v>52</v>
      </c>
      <c r="D8" s="24" t="s">
        <v>183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6"/>
    </row>
    <row r="9" spans="1:10" s="16" customFormat="1" ht="21.75" customHeight="1">
      <c r="A9" s="27" t="s">
        <v>10</v>
      </c>
      <c r="B9" s="28" t="s">
        <v>234</v>
      </c>
      <c r="C9" s="25">
        <v>52</v>
      </c>
      <c r="D9" s="24" t="s">
        <v>183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6"/>
    </row>
    <row r="10" spans="1:10" s="16" customFormat="1" ht="21.75" customHeight="1">
      <c r="A10" s="27" t="s">
        <v>10</v>
      </c>
      <c r="B10" s="28" t="s">
        <v>235</v>
      </c>
      <c r="C10" s="25">
        <v>9</v>
      </c>
      <c r="D10" s="24" t="s">
        <v>181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6"/>
    </row>
    <row r="11" spans="1:10" s="16" customFormat="1" ht="21.75" customHeight="1">
      <c r="A11" s="27" t="s">
        <v>10</v>
      </c>
      <c r="B11" s="28" t="s">
        <v>236</v>
      </c>
      <c r="C11" s="25">
        <v>3</v>
      </c>
      <c r="D11" s="24" t="s">
        <v>181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6"/>
    </row>
    <row r="12" spans="1:10" s="16" customFormat="1" ht="21.75" customHeight="1">
      <c r="A12" s="27" t="s">
        <v>10</v>
      </c>
      <c r="B12" s="28" t="s">
        <v>265</v>
      </c>
      <c r="C12" s="25">
        <v>164</v>
      </c>
      <c r="D12" s="24" t="s">
        <v>181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6"/>
    </row>
    <row r="13" spans="1:10" s="16" customFormat="1" ht="21.75" customHeight="1">
      <c r="A13" s="27" t="s">
        <v>10</v>
      </c>
      <c r="B13" s="28" t="s">
        <v>237</v>
      </c>
      <c r="C13" s="25">
        <v>46</v>
      </c>
      <c r="D13" s="24" t="s">
        <v>43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6"/>
    </row>
    <row r="14" spans="1:10" s="16" customFormat="1" ht="21.75" customHeight="1">
      <c r="A14" s="27" t="s">
        <v>10</v>
      </c>
      <c r="B14" s="28" t="s">
        <v>238</v>
      </c>
      <c r="C14" s="25">
        <v>66</v>
      </c>
      <c r="D14" s="24" t="s">
        <v>43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6"/>
    </row>
    <row r="15" spans="1:10" s="16" customFormat="1" ht="21.75" customHeight="1">
      <c r="A15" s="27" t="s">
        <v>10</v>
      </c>
      <c r="B15" s="28" t="s">
        <v>186</v>
      </c>
      <c r="C15" s="25">
        <v>21</v>
      </c>
      <c r="D15" s="24" t="s">
        <v>187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6"/>
    </row>
    <row r="16" spans="1:10" s="16" customFormat="1" ht="21.75" customHeight="1">
      <c r="A16" s="27" t="s">
        <v>10</v>
      </c>
      <c r="B16" s="28" t="s">
        <v>188</v>
      </c>
      <c r="C16" s="25">
        <v>17</v>
      </c>
      <c r="D16" s="24" t="s">
        <v>189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6"/>
    </row>
    <row r="17" spans="1:10" s="16" customFormat="1" ht="21.75" customHeight="1">
      <c r="A17" s="27" t="s">
        <v>10</v>
      </c>
      <c r="B17" s="28" t="s">
        <v>266</v>
      </c>
      <c r="C17" s="25">
        <v>631</v>
      </c>
      <c r="D17" s="24" t="s">
        <v>189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6"/>
    </row>
    <row r="18" spans="1:10" s="16" customFormat="1" ht="21.75" customHeight="1">
      <c r="A18" s="27" t="s">
        <v>10</v>
      </c>
      <c r="B18" s="28" t="s">
        <v>242</v>
      </c>
      <c r="C18" s="25">
        <v>259</v>
      </c>
      <c r="D18" s="24" t="s">
        <v>189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6"/>
    </row>
    <row r="19" spans="1:10" s="16" customFormat="1" ht="21.75" customHeight="1">
      <c r="A19" s="27" t="s">
        <v>10</v>
      </c>
      <c r="B19" s="28" t="s">
        <v>267</v>
      </c>
      <c r="C19" s="25">
        <v>138</v>
      </c>
      <c r="D19" s="24" t="s">
        <v>189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10</v>
      </c>
      <c r="J19" s="26"/>
    </row>
    <row r="20" spans="1:10" s="16" customFormat="1" ht="21.75" customHeight="1">
      <c r="A20" s="27" t="s">
        <v>10</v>
      </c>
      <c r="B20" s="28" t="s">
        <v>243</v>
      </c>
      <c r="C20" s="25">
        <v>31</v>
      </c>
      <c r="D20" s="24" t="s">
        <v>189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6"/>
    </row>
    <row r="21" spans="1:10" s="16" customFormat="1" ht="21.75" customHeight="1">
      <c r="A21" s="27"/>
      <c r="B21" s="28" t="s">
        <v>191</v>
      </c>
      <c r="C21" s="25">
        <v>0</v>
      </c>
      <c r="D21" s="24" t="s">
        <v>10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6"/>
    </row>
    <row r="22" spans="1:10" s="16" customFormat="1" ht="21.75" customHeight="1">
      <c r="A22" s="27" t="s">
        <v>10</v>
      </c>
      <c r="B22" s="28" t="s">
        <v>268</v>
      </c>
      <c r="C22" s="25">
        <v>164</v>
      </c>
      <c r="D22" s="24" t="s">
        <v>181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10</v>
      </c>
      <c r="J22" s="26"/>
    </row>
    <row r="23" spans="1:10" s="16" customFormat="1" ht="21.75" customHeight="1">
      <c r="A23" s="27" t="s">
        <v>10</v>
      </c>
      <c r="B23" s="28" t="s">
        <v>239</v>
      </c>
      <c r="C23" s="25">
        <f>ROUND(C24*30%,0)</f>
        <v>501</v>
      </c>
      <c r="D23" s="24" t="s">
        <v>43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6"/>
    </row>
    <row r="24" spans="1:10" s="16" customFormat="1" ht="21.75" customHeight="1">
      <c r="A24" s="27" t="s">
        <v>10</v>
      </c>
      <c r="B24" s="28" t="s">
        <v>246</v>
      </c>
      <c r="C24" s="25">
        <v>1669</v>
      </c>
      <c r="D24" s="24" t="s">
        <v>43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6"/>
    </row>
    <row r="25" spans="1:10" s="16" customFormat="1" ht="21.75" customHeight="1">
      <c r="A25" s="27" t="s">
        <v>10</v>
      </c>
      <c r="B25" s="28" t="s">
        <v>247</v>
      </c>
      <c r="C25" s="25">
        <f>ROUND(C23*30%,0)</f>
        <v>150</v>
      </c>
      <c r="D25" s="24" t="s">
        <v>187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6"/>
    </row>
    <row r="26" spans="1:10" s="16" customFormat="1" ht="21.75" customHeight="1">
      <c r="A26" s="27" t="s">
        <v>10</v>
      </c>
      <c r="B26" s="28" t="s">
        <v>248</v>
      </c>
      <c r="C26" s="25">
        <f>ROUND(801*50%,0)</f>
        <v>401</v>
      </c>
      <c r="D26" s="24" t="s">
        <v>183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6"/>
    </row>
    <row r="27" spans="1:10" s="16" customFormat="1" ht="21.75" customHeight="1">
      <c r="A27" s="27" t="s">
        <v>10</v>
      </c>
      <c r="B27" s="28" t="s">
        <v>249</v>
      </c>
      <c r="C27" s="25">
        <v>417</v>
      </c>
      <c r="D27" s="24" t="s">
        <v>189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6"/>
    </row>
    <row r="28" spans="1:10" s="16" customFormat="1" ht="21.75" customHeight="1">
      <c r="A28" s="27" t="s">
        <v>10</v>
      </c>
      <c r="B28" s="28" t="s">
        <v>269</v>
      </c>
      <c r="C28" s="25">
        <v>6924</v>
      </c>
      <c r="D28" s="24" t="s">
        <v>189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6"/>
    </row>
    <row r="29" spans="1:10" s="16" customFormat="1" ht="21.75" customHeight="1">
      <c r="A29" s="27" t="s">
        <v>10</v>
      </c>
      <c r="B29" s="28" t="s">
        <v>251</v>
      </c>
      <c r="C29" s="25">
        <v>8490</v>
      </c>
      <c r="D29" s="24" t="s">
        <v>189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6"/>
    </row>
    <row r="30" spans="1:10" s="16" customFormat="1" ht="21.75" customHeight="1">
      <c r="A30" s="27" t="s">
        <v>10</v>
      </c>
      <c r="B30" s="28" t="s">
        <v>252</v>
      </c>
      <c r="C30" s="25">
        <v>477</v>
      </c>
      <c r="D30" s="24" t="s">
        <v>189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6"/>
    </row>
    <row r="31" spans="1:10" s="16" customFormat="1" ht="21.75" customHeight="1">
      <c r="A31" s="27" t="s">
        <v>10</v>
      </c>
      <c r="B31" s="28" t="s">
        <v>253</v>
      </c>
      <c r="C31" s="25">
        <v>3955</v>
      </c>
      <c r="D31" s="24" t="s">
        <v>189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10</v>
      </c>
      <c r="J31" s="26"/>
    </row>
    <row r="32" spans="1:10" s="16" customFormat="1" ht="21.75" customHeight="1">
      <c r="A32" s="27" t="s">
        <v>10</v>
      </c>
      <c r="B32" s="28" t="s">
        <v>254</v>
      </c>
      <c r="C32" s="25">
        <v>2921</v>
      </c>
      <c r="D32" s="24" t="s">
        <v>189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6"/>
    </row>
    <row r="33" spans="1:10" s="16" customFormat="1" ht="21.75" customHeight="1">
      <c r="A33" s="27" t="s">
        <v>10</v>
      </c>
      <c r="B33" s="28" t="s">
        <v>255</v>
      </c>
      <c r="C33" s="25">
        <v>683</v>
      </c>
      <c r="D33" s="24" t="s">
        <v>189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10</v>
      </c>
      <c r="J33" s="26"/>
    </row>
    <row r="34" spans="1:10" s="16" customFormat="1" ht="21.75" customHeight="1">
      <c r="A34" s="27" t="s">
        <v>10</v>
      </c>
      <c r="B34" s="28" t="s">
        <v>270</v>
      </c>
      <c r="C34" s="25">
        <v>308</v>
      </c>
      <c r="D34" s="24" t="s">
        <v>43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6"/>
    </row>
    <row r="35" spans="1:10" s="16" customFormat="1" ht="21.75" customHeight="1">
      <c r="A35" s="27" t="s">
        <v>10</v>
      </c>
      <c r="B35" s="28" t="s">
        <v>192</v>
      </c>
      <c r="C35" s="25">
        <v>0</v>
      </c>
      <c r="D35" s="24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6"/>
    </row>
    <row r="36" spans="1:10" s="16" customFormat="1" ht="21.75" customHeight="1">
      <c r="A36" s="27" t="s">
        <v>10</v>
      </c>
      <c r="B36" s="28" t="s">
        <v>289</v>
      </c>
      <c r="C36" s="25">
        <v>3600</v>
      </c>
      <c r="D36" s="24" t="s">
        <v>189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10</v>
      </c>
      <c r="J36" s="26"/>
    </row>
    <row r="37" spans="1:10" s="16" customFormat="1" ht="21.75" customHeight="1">
      <c r="A37" s="27" t="s">
        <v>10</v>
      </c>
      <c r="B37" s="28" t="s">
        <v>285</v>
      </c>
      <c r="C37" s="25">
        <v>2869</v>
      </c>
      <c r="D37" s="24" t="s">
        <v>189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6"/>
    </row>
    <row r="38" spans="1:10" s="16" customFormat="1" ht="21.75" customHeight="1">
      <c r="A38" s="27" t="s">
        <v>10</v>
      </c>
      <c r="B38" s="28" t="s">
        <v>286</v>
      </c>
      <c r="C38" s="25">
        <v>322</v>
      </c>
      <c r="D38" s="24" t="s">
        <v>189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10</v>
      </c>
      <c r="J38" s="26"/>
    </row>
    <row r="39" spans="1:10" s="16" customFormat="1" ht="21.75" customHeight="1">
      <c r="A39" s="27" t="s">
        <v>10</v>
      </c>
      <c r="B39" s="28" t="s">
        <v>283</v>
      </c>
      <c r="C39" s="25">
        <v>346</v>
      </c>
      <c r="D39" s="24" t="s">
        <v>189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10</v>
      </c>
      <c r="J39" s="26"/>
    </row>
    <row r="40" spans="1:10" s="16" customFormat="1" ht="21.75" customHeight="1">
      <c r="A40" s="27" t="s">
        <v>10</v>
      </c>
      <c r="B40" s="28" t="s">
        <v>287</v>
      </c>
      <c r="C40" s="25">
        <v>1771</v>
      </c>
      <c r="D40" s="24" t="s">
        <v>189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10</v>
      </c>
      <c r="J40" s="26"/>
    </row>
    <row r="41" spans="1:10" s="16" customFormat="1" ht="21.75" customHeight="1">
      <c r="A41" s="27" t="s">
        <v>10</v>
      </c>
      <c r="B41" s="28" t="s">
        <v>257</v>
      </c>
      <c r="C41" s="25">
        <v>229</v>
      </c>
      <c r="D41" s="24" t="s">
        <v>189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10</v>
      </c>
      <c r="J41" s="26"/>
    </row>
    <row r="42" spans="1:10" s="16" customFormat="1" ht="21.75" customHeight="1">
      <c r="A42" s="27" t="s">
        <v>10</v>
      </c>
      <c r="B42" s="28" t="s">
        <v>258</v>
      </c>
      <c r="C42" s="25">
        <v>248</v>
      </c>
      <c r="D42" s="24" t="s">
        <v>45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6"/>
    </row>
    <row r="43" spans="1:10" s="16" customFormat="1" ht="21.75" customHeight="1">
      <c r="A43" s="27" t="s">
        <v>10</v>
      </c>
      <c r="B43" s="28" t="s">
        <v>193</v>
      </c>
      <c r="C43" s="25">
        <v>1660</v>
      </c>
      <c r="D43" s="24" t="s">
        <v>43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10</v>
      </c>
      <c r="J43" s="26"/>
    </row>
    <row r="44" spans="1:10" s="16" customFormat="1" ht="21.75" customHeight="1">
      <c r="A44" s="27" t="s">
        <v>10</v>
      </c>
      <c r="B44" s="28" t="s">
        <v>10</v>
      </c>
      <c r="C44" s="25">
        <v>0</v>
      </c>
      <c r="D44" s="24" t="s">
        <v>10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6"/>
    </row>
    <row r="45" spans="1:10" s="16" customFormat="1" ht="21.75" customHeight="1">
      <c r="A45" s="27" t="s">
        <v>10</v>
      </c>
      <c r="B45" s="28" t="s">
        <v>10</v>
      </c>
      <c r="C45" s="25">
        <v>0</v>
      </c>
      <c r="D45" s="24" t="s">
        <v>10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6"/>
    </row>
    <row r="46" spans="1:10" s="16" customFormat="1" ht="21.75" customHeight="1">
      <c r="A46" s="47"/>
      <c r="B46" s="55" t="s">
        <v>259</v>
      </c>
      <c r="C46" s="56"/>
      <c r="D46" s="46"/>
      <c r="E46" s="45" t="s">
        <v>10</v>
      </c>
      <c r="F46" s="45" t="s">
        <v>10</v>
      </c>
      <c r="G46" s="45" t="s">
        <v>10</v>
      </c>
      <c r="H46" s="45" t="s">
        <v>10</v>
      </c>
      <c r="I46" s="45" t="s">
        <v>10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 t="s">
        <v>10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23</v>
      </c>
      <c r="E49" s="25" t="s">
        <v>10</v>
      </c>
      <c r="F49" s="25" t="s">
        <v>10</v>
      </c>
      <c r="G49" s="25" t="s">
        <v>10</v>
      </c>
      <c r="H49" s="25" t="s">
        <v>10</v>
      </c>
      <c r="I49" s="25" t="s">
        <v>10</v>
      </c>
      <c r="J49" s="26"/>
    </row>
    <row r="50" spans="1:10" ht="21.75" customHeight="1">
      <c r="A50" s="27" t="s">
        <v>10</v>
      </c>
      <c r="B50" s="28" t="s">
        <v>194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6"/>
    </row>
    <row r="51" spans="1:10" ht="21.75" customHeight="1">
      <c r="A51" s="27" t="s">
        <v>10</v>
      </c>
      <c r="B51" s="28" t="s">
        <v>195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 t="s">
        <v>10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 t="s">
        <v>10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 t="s">
        <v>10</v>
      </c>
      <c r="J53" s="26"/>
    </row>
    <row r="54" spans="1:10" ht="21.75" customHeight="1">
      <c r="A54" s="27" t="s">
        <v>10</v>
      </c>
      <c r="B54" s="28" t="s">
        <v>196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 t="s">
        <v>10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 t="s">
        <v>10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 t="s">
        <v>10</v>
      </c>
      <c r="J56" s="26"/>
    </row>
    <row r="57" spans="1:10" ht="21.75" customHeight="1">
      <c r="A57" s="58"/>
      <c r="B57" s="117" t="s">
        <v>38</v>
      </c>
      <c r="C57" s="60" t="s">
        <v>10</v>
      </c>
      <c r="D57" s="54"/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/>
      <c r="B58" s="40" t="s">
        <v>32</v>
      </c>
      <c r="C58" s="23" t="s">
        <v>10</v>
      </c>
      <c r="D58" s="24"/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197</v>
      </c>
      <c r="C59" s="25">
        <v>4455</v>
      </c>
      <c r="D59" s="24" t="s">
        <v>22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39</v>
      </c>
      <c r="C60" s="25">
        <v>261</v>
      </c>
      <c r="D60" s="24" t="s">
        <v>22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40</v>
      </c>
      <c r="C61" s="25">
        <v>30</v>
      </c>
      <c r="D61" s="24" t="s">
        <v>22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41</v>
      </c>
      <c r="C62" s="25">
        <v>4</v>
      </c>
      <c r="D62" s="24" t="s">
        <v>22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42</v>
      </c>
      <c r="C63" s="25">
        <v>35</v>
      </c>
      <c r="D63" s="24" t="s">
        <v>198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199</v>
      </c>
      <c r="C64" s="25">
        <v>58</v>
      </c>
      <c r="D64" s="24" t="s">
        <v>198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7" t="s">
        <v>10</v>
      </c>
      <c r="B65" s="28" t="s">
        <v>200</v>
      </c>
      <c r="C65" s="25">
        <v>141</v>
      </c>
      <c r="D65" s="24" t="s">
        <v>198</v>
      </c>
      <c r="E65" s="25" t="s">
        <v>10</v>
      </c>
      <c r="F65" s="25" t="s">
        <v>10</v>
      </c>
      <c r="G65" s="25" t="s">
        <v>10</v>
      </c>
      <c r="H65" s="25" t="s">
        <v>10</v>
      </c>
      <c r="I65" s="25" t="s">
        <v>10</v>
      </c>
      <c r="J65" s="26"/>
    </row>
    <row r="66" spans="1:10" ht="21.75" customHeight="1">
      <c r="A66" s="27" t="s">
        <v>10</v>
      </c>
      <c r="B66" s="28" t="s">
        <v>201</v>
      </c>
      <c r="C66" s="25">
        <v>141</v>
      </c>
      <c r="D66" s="24" t="s">
        <v>198</v>
      </c>
      <c r="E66" s="25" t="s">
        <v>10</v>
      </c>
      <c r="F66" s="25" t="s">
        <v>10</v>
      </c>
      <c r="G66" s="25" t="s">
        <v>10</v>
      </c>
      <c r="H66" s="25" t="s">
        <v>10</v>
      </c>
      <c r="I66" s="25" t="s">
        <v>10</v>
      </c>
      <c r="J66" s="26"/>
    </row>
    <row r="67" spans="1:10" ht="21.75" customHeight="1">
      <c r="A67" s="27" t="s">
        <v>10</v>
      </c>
      <c r="B67" s="28" t="s">
        <v>202</v>
      </c>
      <c r="C67" s="25">
        <v>346</v>
      </c>
      <c r="D67" s="24" t="s">
        <v>43</v>
      </c>
      <c r="E67" s="25" t="s">
        <v>10</v>
      </c>
      <c r="F67" s="25" t="s">
        <v>10</v>
      </c>
      <c r="G67" s="25" t="s">
        <v>10</v>
      </c>
      <c r="H67" s="25" t="s">
        <v>10</v>
      </c>
      <c r="I67" s="25" t="s">
        <v>10</v>
      </c>
      <c r="J67" s="26"/>
    </row>
    <row r="68" spans="1:10" ht="21.75" customHeight="1">
      <c r="A68" s="27" t="s">
        <v>10</v>
      </c>
      <c r="B68" s="28" t="s">
        <v>298</v>
      </c>
      <c r="C68" s="25">
        <v>4</v>
      </c>
      <c r="D68" s="24" t="s">
        <v>45</v>
      </c>
      <c r="E68" s="25" t="s">
        <v>10</v>
      </c>
      <c r="F68" s="25" t="s">
        <v>10</v>
      </c>
      <c r="G68" s="25" t="s">
        <v>10</v>
      </c>
      <c r="H68" s="25" t="s">
        <v>10</v>
      </c>
      <c r="I68" s="25" t="s">
        <v>10</v>
      </c>
      <c r="J68" s="26"/>
    </row>
    <row r="69" spans="1:10" ht="21.75" customHeight="1">
      <c r="A69" s="27" t="s">
        <v>10</v>
      </c>
      <c r="B69" s="28" t="s">
        <v>299</v>
      </c>
      <c r="C69" s="25">
        <v>4</v>
      </c>
      <c r="D69" s="24" t="s">
        <v>45</v>
      </c>
      <c r="E69" s="25" t="s">
        <v>10</v>
      </c>
      <c r="F69" s="25" t="s">
        <v>10</v>
      </c>
      <c r="G69" s="25" t="s">
        <v>10</v>
      </c>
      <c r="H69" s="25" t="s">
        <v>10</v>
      </c>
      <c r="I69" s="25" t="s">
        <v>10</v>
      </c>
      <c r="J69" s="26"/>
    </row>
    <row r="70" spans="1:10" ht="21.75" customHeight="1">
      <c r="A70" s="27" t="s">
        <v>10</v>
      </c>
      <c r="B70" s="28" t="s">
        <v>203</v>
      </c>
      <c r="C70" s="25">
        <v>2</v>
      </c>
      <c r="D70" s="24" t="s">
        <v>45</v>
      </c>
      <c r="E70" s="25" t="s">
        <v>10</v>
      </c>
      <c r="F70" s="25" t="s">
        <v>10</v>
      </c>
      <c r="G70" s="25" t="s">
        <v>10</v>
      </c>
      <c r="H70" s="25" t="s">
        <v>10</v>
      </c>
      <c r="I70" s="25" t="s">
        <v>10</v>
      </c>
      <c r="J70" s="26"/>
    </row>
    <row r="71" spans="1:10" ht="21.75" customHeight="1">
      <c r="A71" s="58"/>
      <c r="B71" s="59" t="s">
        <v>46</v>
      </c>
      <c r="C71" s="60" t="s">
        <v>10</v>
      </c>
      <c r="D71" s="54"/>
      <c r="E71" s="25" t="s">
        <v>10</v>
      </c>
      <c r="F71" s="25" t="s">
        <v>10</v>
      </c>
      <c r="G71" s="25" t="s">
        <v>10</v>
      </c>
      <c r="H71" s="25" t="s">
        <v>10</v>
      </c>
      <c r="I71" s="25" t="s">
        <v>10</v>
      </c>
      <c r="J71" s="26"/>
    </row>
    <row r="72" spans="1:10" ht="21.75" customHeight="1">
      <c r="A72" s="27"/>
      <c r="B72" s="40" t="s">
        <v>33</v>
      </c>
      <c r="C72" s="23" t="s">
        <v>10</v>
      </c>
      <c r="D72" s="24"/>
      <c r="E72" s="25" t="s">
        <v>10</v>
      </c>
      <c r="F72" s="25" t="s">
        <v>10</v>
      </c>
      <c r="G72" s="25" t="s">
        <v>10</v>
      </c>
      <c r="H72" s="25" t="s">
        <v>10</v>
      </c>
      <c r="I72" s="25" t="s">
        <v>10</v>
      </c>
      <c r="J72" s="26"/>
    </row>
    <row r="73" spans="1:10" ht="21.75" customHeight="1">
      <c r="A73" s="27" t="s">
        <v>10</v>
      </c>
      <c r="B73" s="28" t="s">
        <v>204</v>
      </c>
      <c r="C73" s="25">
        <v>601</v>
      </c>
      <c r="D73" s="24" t="s">
        <v>43</v>
      </c>
      <c r="E73" s="25" t="s">
        <v>10</v>
      </c>
      <c r="F73" s="25" t="s">
        <v>10</v>
      </c>
      <c r="G73" s="25" t="s">
        <v>10</v>
      </c>
      <c r="H73" s="25" t="s">
        <v>10</v>
      </c>
      <c r="I73" s="25" t="s">
        <v>10</v>
      </c>
      <c r="J73" s="26"/>
    </row>
    <row r="74" spans="1:10" ht="21.75" customHeight="1">
      <c r="A74" s="27" t="s">
        <v>10</v>
      </c>
      <c r="B74" s="28" t="s">
        <v>205</v>
      </c>
      <c r="C74" s="25">
        <v>0</v>
      </c>
      <c r="D74" s="24" t="s">
        <v>10</v>
      </c>
      <c r="E74" s="25" t="s">
        <v>10</v>
      </c>
      <c r="F74" s="25" t="s">
        <v>10</v>
      </c>
      <c r="G74" s="25" t="s">
        <v>10</v>
      </c>
      <c r="H74" s="25" t="s">
        <v>10</v>
      </c>
      <c r="I74" s="25" t="s">
        <v>10</v>
      </c>
      <c r="J74" s="26"/>
    </row>
    <row r="75" spans="1:10" ht="21.75" customHeight="1">
      <c r="A75" s="27" t="s">
        <v>10</v>
      </c>
      <c r="B75" s="28" t="s">
        <v>301</v>
      </c>
      <c r="C75" s="25">
        <v>11</v>
      </c>
      <c r="D75" s="24" t="s">
        <v>43</v>
      </c>
      <c r="E75" s="25" t="s">
        <v>10</v>
      </c>
      <c r="F75" s="25" t="s">
        <v>10</v>
      </c>
      <c r="G75" s="25" t="s">
        <v>10</v>
      </c>
      <c r="H75" s="25" t="s">
        <v>10</v>
      </c>
      <c r="I75" s="25" t="s">
        <v>10</v>
      </c>
      <c r="J75" s="26"/>
    </row>
    <row r="76" spans="1:10" ht="21.75" customHeight="1">
      <c r="A76" s="27" t="s">
        <v>10</v>
      </c>
      <c r="B76" s="28" t="s">
        <v>260</v>
      </c>
      <c r="C76" s="25">
        <v>0</v>
      </c>
      <c r="D76" s="24" t="s">
        <v>10</v>
      </c>
      <c r="E76" s="25" t="s">
        <v>10</v>
      </c>
      <c r="F76" s="25" t="s">
        <v>10</v>
      </c>
      <c r="G76" s="25" t="s">
        <v>10</v>
      </c>
      <c r="H76" s="25" t="s">
        <v>10</v>
      </c>
      <c r="I76" s="25" t="s">
        <v>10</v>
      </c>
      <c r="J76" s="26"/>
    </row>
    <row r="77" spans="1:10" ht="21.75" customHeight="1">
      <c r="A77" s="27" t="s">
        <v>10</v>
      </c>
      <c r="B77" s="28" t="s">
        <v>261</v>
      </c>
      <c r="C77" s="25">
        <v>13</v>
      </c>
      <c r="D77" s="24" t="s">
        <v>43</v>
      </c>
      <c r="E77" s="25" t="s">
        <v>10</v>
      </c>
      <c r="F77" s="25" t="s">
        <v>10</v>
      </c>
      <c r="G77" s="25" t="s">
        <v>10</v>
      </c>
      <c r="H77" s="25" t="s">
        <v>10</v>
      </c>
      <c r="I77" s="25" t="s">
        <v>10</v>
      </c>
      <c r="J77" s="26"/>
    </row>
    <row r="78" spans="1:10" ht="21.75" customHeight="1">
      <c r="A78" s="27" t="s">
        <v>10</v>
      </c>
      <c r="B78" s="28" t="s">
        <v>262</v>
      </c>
      <c r="C78" s="25">
        <v>0</v>
      </c>
      <c r="D78" s="24" t="s">
        <v>10</v>
      </c>
      <c r="E78" s="25" t="s">
        <v>10</v>
      </c>
      <c r="F78" s="25" t="s">
        <v>10</v>
      </c>
      <c r="G78" s="25" t="s">
        <v>10</v>
      </c>
      <c r="H78" s="25" t="s">
        <v>10</v>
      </c>
      <c r="I78" s="25" t="s">
        <v>10</v>
      </c>
      <c r="J78" s="26"/>
    </row>
    <row r="79" spans="1:10" ht="21.75" customHeight="1">
      <c r="A79" s="27" t="s">
        <v>10</v>
      </c>
      <c r="B79" s="28" t="s">
        <v>206</v>
      </c>
      <c r="C79" s="25">
        <v>152</v>
      </c>
      <c r="D79" s="24" t="s">
        <v>43</v>
      </c>
      <c r="E79" s="25" t="s">
        <v>10</v>
      </c>
      <c r="F79" s="25" t="s">
        <v>10</v>
      </c>
      <c r="G79" s="25" t="s">
        <v>10</v>
      </c>
      <c r="H79" s="25" t="s">
        <v>10</v>
      </c>
      <c r="I79" s="25" t="s">
        <v>10</v>
      </c>
      <c r="J79" s="26"/>
    </row>
    <row r="80" spans="1:10" ht="21.75" customHeight="1">
      <c r="A80" s="27" t="s">
        <v>10</v>
      </c>
      <c r="B80" s="28" t="s">
        <v>263</v>
      </c>
      <c r="C80" s="25">
        <v>0</v>
      </c>
      <c r="D80" s="24" t="s">
        <v>10</v>
      </c>
      <c r="E80" s="25" t="s">
        <v>10</v>
      </c>
      <c r="F80" s="25" t="s">
        <v>10</v>
      </c>
      <c r="G80" s="25" t="s">
        <v>10</v>
      </c>
      <c r="H80" s="25" t="s">
        <v>10</v>
      </c>
      <c r="I80" s="25" t="s">
        <v>10</v>
      </c>
      <c r="J80" s="26"/>
    </row>
    <row r="81" spans="1:10" ht="21.75" customHeight="1">
      <c r="A81" s="27" t="s">
        <v>10</v>
      </c>
      <c r="B81" s="28" t="s">
        <v>47</v>
      </c>
      <c r="C81" s="25">
        <v>66</v>
      </c>
      <c r="D81" s="24" t="s">
        <v>43</v>
      </c>
      <c r="E81" s="25" t="s">
        <v>10</v>
      </c>
      <c r="F81" s="25" t="s">
        <v>10</v>
      </c>
      <c r="G81" s="25" t="s">
        <v>10</v>
      </c>
      <c r="H81" s="25" t="s">
        <v>10</v>
      </c>
      <c r="I81" s="25" t="s">
        <v>10</v>
      </c>
      <c r="J81" s="26"/>
    </row>
    <row r="82" spans="1:10" ht="21.75" customHeight="1">
      <c r="A82" s="58"/>
      <c r="B82" s="59" t="s">
        <v>48</v>
      </c>
      <c r="C82" s="60" t="s">
        <v>10</v>
      </c>
      <c r="D82" s="54"/>
      <c r="E82" s="25" t="s">
        <v>10</v>
      </c>
      <c r="F82" s="25" t="s">
        <v>10</v>
      </c>
      <c r="G82" s="25" t="s">
        <v>10</v>
      </c>
      <c r="H82" s="25" t="s">
        <v>10</v>
      </c>
      <c r="I82" s="25" t="s">
        <v>10</v>
      </c>
      <c r="J82" s="26"/>
    </row>
    <row r="83" spans="1:10" ht="21.75" customHeight="1">
      <c r="A83" s="27"/>
      <c r="B83" s="40" t="s">
        <v>194</v>
      </c>
      <c r="C83" s="23" t="s">
        <v>10</v>
      </c>
      <c r="D83" s="24"/>
      <c r="E83" s="25" t="s">
        <v>10</v>
      </c>
      <c r="F83" s="25" t="s">
        <v>10</v>
      </c>
      <c r="G83" s="25" t="s">
        <v>10</v>
      </c>
      <c r="H83" s="25" t="s">
        <v>10</v>
      </c>
      <c r="I83" s="25" t="s">
        <v>10</v>
      </c>
      <c r="J83" s="26"/>
    </row>
    <row r="84" spans="1:10" ht="21.75" customHeight="1">
      <c r="A84" s="27" t="s">
        <v>10</v>
      </c>
      <c r="B84" s="28" t="s">
        <v>207</v>
      </c>
      <c r="C84" s="25">
        <v>859</v>
      </c>
      <c r="D84" s="24" t="s">
        <v>43</v>
      </c>
      <c r="E84" s="25" t="s">
        <v>10</v>
      </c>
      <c r="F84" s="25" t="s">
        <v>10</v>
      </c>
      <c r="G84" s="25" t="s">
        <v>10</v>
      </c>
      <c r="H84" s="25" t="s">
        <v>10</v>
      </c>
      <c r="I84" s="25" t="s">
        <v>10</v>
      </c>
      <c r="J84" s="26"/>
    </row>
    <row r="85" spans="1:10" ht="21.75" customHeight="1">
      <c r="A85" s="27" t="s">
        <v>10</v>
      </c>
      <c r="B85" s="28" t="s">
        <v>208</v>
      </c>
      <c r="C85" s="25">
        <v>8</v>
      </c>
      <c r="D85" s="24" t="s">
        <v>43</v>
      </c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209</v>
      </c>
      <c r="C86" s="25">
        <v>520</v>
      </c>
      <c r="D86" s="24" t="s">
        <v>198</v>
      </c>
      <c r="E86" s="25" t="s">
        <v>10</v>
      </c>
      <c r="F86" s="25" t="s">
        <v>10</v>
      </c>
      <c r="G86" s="25" t="s">
        <v>10</v>
      </c>
      <c r="H86" s="25" t="s">
        <v>10</v>
      </c>
      <c r="I86" s="25" t="s">
        <v>10</v>
      </c>
      <c r="J86" s="26"/>
    </row>
    <row r="87" spans="1:10" ht="21.75" customHeight="1">
      <c r="A87" s="27" t="s">
        <v>10</v>
      </c>
      <c r="B87" s="28" t="s">
        <v>49</v>
      </c>
      <c r="C87" s="25">
        <v>1506</v>
      </c>
      <c r="D87" s="24" t="s">
        <v>43</v>
      </c>
      <c r="E87" s="25" t="s">
        <v>10</v>
      </c>
      <c r="F87" s="25" t="s">
        <v>10</v>
      </c>
      <c r="G87" s="25" t="s">
        <v>10</v>
      </c>
      <c r="H87" s="25" t="s">
        <v>10</v>
      </c>
      <c r="I87" s="25" t="s">
        <v>10</v>
      </c>
      <c r="J87" s="26"/>
    </row>
    <row r="88" spans="1:10" ht="21.75" customHeight="1">
      <c r="A88" s="27" t="s">
        <v>10</v>
      </c>
      <c r="B88" s="28" t="s">
        <v>210</v>
      </c>
      <c r="C88" s="25">
        <v>102</v>
      </c>
      <c r="D88" s="24" t="s">
        <v>43</v>
      </c>
      <c r="E88" s="25" t="s">
        <v>10</v>
      </c>
      <c r="F88" s="25" t="s">
        <v>10</v>
      </c>
      <c r="G88" s="25" t="s">
        <v>10</v>
      </c>
      <c r="H88" s="25" t="s">
        <v>10</v>
      </c>
      <c r="I88" s="25" t="s">
        <v>10</v>
      </c>
      <c r="J88" s="26"/>
    </row>
    <row r="89" spans="1:10" ht="21.75" customHeight="1">
      <c r="A89" s="27" t="s">
        <v>10</v>
      </c>
      <c r="B89" s="28" t="s">
        <v>50</v>
      </c>
      <c r="C89" s="25">
        <v>10</v>
      </c>
      <c r="D89" s="24" t="s">
        <v>43</v>
      </c>
      <c r="E89" s="25" t="s">
        <v>10</v>
      </c>
      <c r="F89" s="25" t="s">
        <v>10</v>
      </c>
      <c r="G89" s="25" t="s">
        <v>10</v>
      </c>
      <c r="H89" s="25" t="s">
        <v>10</v>
      </c>
      <c r="I89" s="25" t="s">
        <v>10</v>
      </c>
      <c r="J89" s="26"/>
    </row>
    <row r="90" spans="1:10" ht="21.75" customHeight="1">
      <c r="A90" s="27" t="s">
        <v>10</v>
      </c>
      <c r="B90" s="28" t="s">
        <v>211</v>
      </c>
      <c r="C90" s="25">
        <v>689</v>
      </c>
      <c r="D90" s="24" t="s">
        <v>43</v>
      </c>
      <c r="E90" s="25" t="s">
        <v>10</v>
      </c>
      <c r="F90" s="25" t="s">
        <v>10</v>
      </c>
      <c r="G90" s="25" t="s">
        <v>10</v>
      </c>
      <c r="H90" s="25" t="s">
        <v>10</v>
      </c>
      <c r="I90" s="25" t="s">
        <v>10</v>
      </c>
      <c r="J90" s="26"/>
    </row>
    <row r="91" spans="1:10" ht="21.75" customHeight="1">
      <c r="A91" s="58"/>
      <c r="B91" s="59" t="s">
        <v>51</v>
      </c>
      <c r="C91" s="60" t="s">
        <v>10</v>
      </c>
      <c r="D91" s="54"/>
      <c r="E91" s="25" t="s">
        <v>10</v>
      </c>
      <c r="F91" s="25" t="s">
        <v>10</v>
      </c>
      <c r="G91" s="25" t="s">
        <v>10</v>
      </c>
      <c r="H91" s="25" t="s">
        <v>10</v>
      </c>
      <c r="I91" s="25" t="s">
        <v>10</v>
      </c>
      <c r="J91" s="26"/>
    </row>
    <row r="92" spans="1:10" ht="21.75" customHeight="1">
      <c r="A92" s="27"/>
      <c r="B92" s="40" t="s">
        <v>212</v>
      </c>
      <c r="C92" s="23" t="s">
        <v>10</v>
      </c>
      <c r="D92" s="24"/>
      <c r="E92" s="25" t="s">
        <v>10</v>
      </c>
      <c r="F92" s="25" t="s">
        <v>10</v>
      </c>
      <c r="G92" s="25" t="s">
        <v>10</v>
      </c>
      <c r="H92" s="25" t="s">
        <v>10</v>
      </c>
      <c r="I92" s="25" t="s">
        <v>10</v>
      </c>
      <c r="J92" s="26"/>
    </row>
    <row r="93" spans="1:10" ht="21.75" customHeight="1">
      <c r="A93" s="27" t="s">
        <v>10</v>
      </c>
      <c r="B93" s="28" t="s">
        <v>213</v>
      </c>
      <c r="C93" s="25">
        <v>168</v>
      </c>
      <c r="D93" s="24" t="s">
        <v>43</v>
      </c>
      <c r="E93" s="25" t="s">
        <v>10</v>
      </c>
      <c r="F93" s="25" t="s">
        <v>10</v>
      </c>
      <c r="G93" s="25" t="s">
        <v>10</v>
      </c>
      <c r="H93" s="25" t="s">
        <v>10</v>
      </c>
      <c r="I93" s="25" t="s">
        <v>10</v>
      </c>
      <c r="J93" s="26"/>
    </row>
    <row r="94" spans="1:10" ht="21.75" customHeight="1">
      <c r="A94" s="27" t="s">
        <v>10</v>
      </c>
      <c r="B94" s="28" t="s">
        <v>214</v>
      </c>
      <c r="C94" s="25">
        <v>359</v>
      </c>
      <c r="D94" s="24" t="s">
        <v>43</v>
      </c>
      <c r="E94" s="25" t="s">
        <v>10</v>
      </c>
      <c r="F94" s="25" t="s">
        <v>10</v>
      </c>
      <c r="G94" s="25" t="s">
        <v>10</v>
      </c>
      <c r="H94" s="25" t="s">
        <v>10</v>
      </c>
      <c r="I94" s="25" t="s">
        <v>10</v>
      </c>
      <c r="J94" s="26"/>
    </row>
    <row r="95" spans="1:10" ht="21.75" customHeight="1">
      <c r="A95" s="27" t="s">
        <v>10</v>
      </c>
      <c r="B95" s="28" t="s">
        <v>215</v>
      </c>
      <c r="C95" s="25">
        <v>22</v>
      </c>
      <c r="D95" s="24" t="s">
        <v>43</v>
      </c>
      <c r="E95" s="25" t="s">
        <v>10</v>
      </c>
      <c r="F95" s="25" t="s">
        <v>10</v>
      </c>
      <c r="G95" s="25" t="s">
        <v>10</v>
      </c>
      <c r="H95" s="25" t="s">
        <v>10</v>
      </c>
      <c r="I95" s="25" t="s">
        <v>10</v>
      </c>
      <c r="J95" s="26"/>
    </row>
    <row r="96" spans="1:10" ht="21.75" customHeight="1">
      <c r="A96" s="27" t="s">
        <v>10</v>
      </c>
      <c r="B96" s="28" t="s">
        <v>216</v>
      </c>
      <c r="C96" s="25">
        <v>96</v>
      </c>
      <c r="D96" s="24" t="s">
        <v>43</v>
      </c>
      <c r="E96" s="25" t="s">
        <v>10</v>
      </c>
      <c r="F96" s="25" t="s">
        <v>10</v>
      </c>
      <c r="G96" s="25" t="s">
        <v>10</v>
      </c>
      <c r="H96" s="25" t="s">
        <v>10</v>
      </c>
      <c r="I96" s="25" t="s">
        <v>10</v>
      </c>
      <c r="J96" s="26"/>
    </row>
    <row r="97" spans="1:10" ht="21.75" customHeight="1">
      <c r="A97" s="27" t="s">
        <v>10</v>
      </c>
      <c r="B97" s="28" t="s">
        <v>52</v>
      </c>
      <c r="C97" s="25">
        <v>45</v>
      </c>
      <c r="D97" s="24" t="s">
        <v>43</v>
      </c>
      <c r="E97" s="25" t="s">
        <v>10</v>
      </c>
      <c r="F97" s="25" t="s">
        <v>10</v>
      </c>
      <c r="G97" s="25" t="s">
        <v>10</v>
      </c>
      <c r="H97" s="25" t="s">
        <v>10</v>
      </c>
      <c r="I97" s="25" t="s">
        <v>10</v>
      </c>
      <c r="J97" s="26"/>
    </row>
    <row r="98" spans="1:10" ht="21.75" customHeight="1">
      <c r="A98" s="27" t="s">
        <v>10</v>
      </c>
      <c r="B98" s="28" t="s">
        <v>53</v>
      </c>
      <c r="C98" s="25">
        <v>96</v>
      </c>
      <c r="D98" s="24" t="s">
        <v>43</v>
      </c>
      <c r="E98" s="25" t="s">
        <v>10</v>
      </c>
      <c r="F98" s="25" t="s">
        <v>10</v>
      </c>
      <c r="G98" s="25" t="s">
        <v>10</v>
      </c>
      <c r="H98" s="25" t="s">
        <v>10</v>
      </c>
      <c r="I98" s="25" t="s">
        <v>10</v>
      </c>
      <c r="J98" s="26"/>
    </row>
    <row r="99" spans="1:10" ht="21.75" customHeight="1">
      <c r="A99" s="58"/>
      <c r="B99" s="59" t="s">
        <v>54</v>
      </c>
      <c r="C99" s="60" t="s">
        <v>10</v>
      </c>
      <c r="D99" s="54"/>
      <c r="E99" s="25" t="s">
        <v>10</v>
      </c>
      <c r="F99" s="25" t="s">
        <v>10</v>
      </c>
      <c r="G99" s="25" t="s">
        <v>10</v>
      </c>
      <c r="H99" s="25" t="s">
        <v>10</v>
      </c>
      <c r="I99" s="25" t="s">
        <v>10</v>
      </c>
      <c r="J99" s="26"/>
    </row>
    <row r="100" spans="1:10" ht="21.75" customHeight="1">
      <c r="A100" s="27"/>
      <c r="B100" s="40" t="s">
        <v>55</v>
      </c>
      <c r="C100" s="23" t="s">
        <v>10</v>
      </c>
      <c r="D100" s="24"/>
      <c r="E100" s="25" t="s">
        <v>10</v>
      </c>
      <c r="F100" s="25" t="s">
        <v>10</v>
      </c>
      <c r="G100" s="25" t="s">
        <v>10</v>
      </c>
      <c r="H100" s="25" t="s">
        <v>10</v>
      </c>
      <c r="I100" s="25" t="s">
        <v>10</v>
      </c>
      <c r="J100" s="26"/>
    </row>
    <row r="101" spans="1:10" ht="21.75" customHeight="1">
      <c r="A101" s="27" t="s">
        <v>10</v>
      </c>
      <c r="B101" s="28" t="s">
        <v>56</v>
      </c>
      <c r="C101" s="25">
        <v>4</v>
      </c>
      <c r="D101" s="24" t="s">
        <v>45</v>
      </c>
      <c r="E101" s="25" t="s">
        <v>10</v>
      </c>
      <c r="F101" s="25" t="s">
        <v>10</v>
      </c>
      <c r="G101" s="25" t="s">
        <v>10</v>
      </c>
      <c r="H101" s="25" t="s">
        <v>10</v>
      </c>
      <c r="I101" s="25" t="s">
        <v>10</v>
      </c>
      <c r="J101" s="26"/>
    </row>
    <row r="102" spans="1:10" ht="21.75" customHeight="1">
      <c r="A102" s="27" t="s">
        <v>10</v>
      </c>
      <c r="B102" s="28" t="s">
        <v>57</v>
      </c>
      <c r="C102" s="25">
        <v>4</v>
      </c>
      <c r="D102" s="24" t="s">
        <v>45</v>
      </c>
      <c r="E102" s="25" t="s">
        <v>10</v>
      </c>
      <c r="F102" s="25" t="s">
        <v>10</v>
      </c>
      <c r="G102" s="25" t="s">
        <v>10</v>
      </c>
      <c r="H102" s="25" t="s">
        <v>10</v>
      </c>
      <c r="I102" s="25" t="s">
        <v>10</v>
      </c>
      <c r="J102" s="26"/>
    </row>
    <row r="103" spans="1:10" ht="21.75" customHeight="1">
      <c r="A103" s="27" t="s">
        <v>10</v>
      </c>
      <c r="B103" s="28" t="s">
        <v>58</v>
      </c>
      <c r="C103" s="25">
        <v>4</v>
      </c>
      <c r="D103" s="24" t="s">
        <v>45</v>
      </c>
      <c r="E103" s="25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6"/>
    </row>
    <row r="104" spans="1:10" ht="21.75" customHeight="1">
      <c r="A104" s="27" t="s">
        <v>10</v>
      </c>
      <c r="B104" s="28" t="s">
        <v>59</v>
      </c>
      <c r="C104" s="25">
        <v>8</v>
      </c>
      <c r="D104" s="24" t="s">
        <v>45</v>
      </c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60</v>
      </c>
      <c r="C105" s="25">
        <v>8</v>
      </c>
      <c r="D105" s="24" t="s">
        <v>45</v>
      </c>
      <c r="E105" s="25" t="s">
        <v>10</v>
      </c>
      <c r="F105" s="25" t="s">
        <v>10</v>
      </c>
      <c r="G105" s="25" t="s">
        <v>10</v>
      </c>
      <c r="H105" s="25" t="s">
        <v>10</v>
      </c>
      <c r="I105" s="25" t="s">
        <v>10</v>
      </c>
      <c r="J105" s="26"/>
    </row>
    <row r="106" spans="1:10" ht="21.75" customHeight="1">
      <c r="A106" s="27" t="s">
        <v>10</v>
      </c>
      <c r="B106" s="28" t="s">
        <v>61</v>
      </c>
      <c r="C106" s="25">
        <v>4</v>
      </c>
      <c r="D106" s="24" t="s">
        <v>45</v>
      </c>
      <c r="E106" s="25" t="s">
        <v>10</v>
      </c>
      <c r="F106" s="25" t="s">
        <v>10</v>
      </c>
      <c r="G106" s="25" t="s">
        <v>10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62</v>
      </c>
      <c r="C107" s="25">
        <v>6</v>
      </c>
      <c r="D107" s="24" t="s">
        <v>45</v>
      </c>
      <c r="E107" s="25" t="s">
        <v>10</v>
      </c>
      <c r="F107" s="25" t="s">
        <v>10</v>
      </c>
      <c r="G107" s="25" t="s">
        <v>10</v>
      </c>
      <c r="H107" s="25" t="s">
        <v>10</v>
      </c>
      <c r="I107" s="25" t="s">
        <v>10</v>
      </c>
      <c r="J107" s="26"/>
    </row>
    <row r="108" spans="1:10" ht="21.75" customHeight="1">
      <c r="A108" s="27" t="s">
        <v>10</v>
      </c>
      <c r="B108" s="28" t="s">
        <v>63</v>
      </c>
      <c r="C108" s="25">
        <v>2</v>
      </c>
      <c r="D108" s="24" t="s">
        <v>45</v>
      </c>
      <c r="E108" s="25" t="s">
        <v>10</v>
      </c>
      <c r="F108" s="25" t="s">
        <v>10</v>
      </c>
      <c r="G108" s="25" t="s">
        <v>10</v>
      </c>
      <c r="H108" s="25" t="s">
        <v>10</v>
      </c>
      <c r="I108" s="25" t="s">
        <v>10</v>
      </c>
      <c r="J108" s="26"/>
    </row>
    <row r="109" spans="1:10" ht="21.75" customHeight="1">
      <c r="A109" s="27" t="s">
        <v>10</v>
      </c>
      <c r="B109" s="28" t="s">
        <v>64</v>
      </c>
      <c r="C109" s="25">
        <v>12</v>
      </c>
      <c r="D109" s="24" t="s">
        <v>45</v>
      </c>
      <c r="E109" s="25" t="s">
        <v>10</v>
      </c>
      <c r="F109" s="25" t="s">
        <v>10</v>
      </c>
      <c r="G109" s="25" t="s">
        <v>10</v>
      </c>
      <c r="H109" s="25" t="s">
        <v>10</v>
      </c>
      <c r="I109" s="25" t="s">
        <v>10</v>
      </c>
      <c r="J109" s="26"/>
    </row>
    <row r="110" spans="1:10" ht="21.75" customHeight="1">
      <c r="A110" s="27" t="s">
        <v>10</v>
      </c>
      <c r="B110" s="28" t="s">
        <v>65</v>
      </c>
      <c r="C110" s="25">
        <v>36</v>
      </c>
      <c r="D110" s="24" t="s">
        <v>45</v>
      </c>
      <c r="E110" s="25" t="s">
        <v>10</v>
      </c>
      <c r="F110" s="25" t="s">
        <v>10</v>
      </c>
      <c r="G110" s="25" t="s">
        <v>10</v>
      </c>
      <c r="H110" s="25" t="s">
        <v>10</v>
      </c>
      <c r="I110" s="25" t="s">
        <v>10</v>
      </c>
      <c r="J110" s="26"/>
    </row>
    <row r="111" spans="1:10" ht="21.75" customHeight="1">
      <c r="A111" s="27" t="s">
        <v>10</v>
      </c>
      <c r="B111" s="28" t="s">
        <v>66</v>
      </c>
      <c r="C111" s="25">
        <v>16</v>
      </c>
      <c r="D111" s="24" t="s">
        <v>45</v>
      </c>
      <c r="E111" s="25" t="s">
        <v>10</v>
      </c>
      <c r="F111" s="25" t="s">
        <v>10</v>
      </c>
      <c r="G111" s="25" t="s">
        <v>10</v>
      </c>
      <c r="H111" s="25" t="s">
        <v>10</v>
      </c>
      <c r="I111" s="25" t="s">
        <v>10</v>
      </c>
      <c r="J111" s="26"/>
    </row>
    <row r="112" spans="1:10" ht="21.75" customHeight="1">
      <c r="A112" s="58"/>
      <c r="B112" s="59" t="s">
        <v>67</v>
      </c>
      <c r="C112" s="60" t="s">
        <v>10</v>
      </c>
      <c r="D112" s="54"/>
      <c r="E112" s="25" t="s">
        <v>10</v>
      </c>
      <c r="F112" s="25" t="s">
        <v>10</v>
      </c>
      <c r="G112" s="25" t="s">
        <v>10</v>
      </c>
      <c r="H112" s="25" t="s">
        <v>10</v>
      </c>
      <c r="I112" s="25" t="s">
        <v>10</v>
      </c>
      <c r="J112" s="26"/>
    </row>
    <row r="113" spans="1:10" ht="21.75" customHeight="1">
      <c r="A113" s="27"/>
      <c r="B113" s="40" t="s">
        <v>68</v>
      </c>
      <c r="C113" s="23" t="s">
        <v>10</v>
      </c>
      <c r="D113" s="24"/>
      <c r="E113" s="25" t="s">
        <v>10</v>
      </c>
      <c r="F113" s="25" t="s">
        <v>10</v>
      </c>
      <c r="G113" s="25" t="s">
        <v>10</v>
      </c>
      <c r="H113" s="25" t="s">
        <v>10</v>
      </c>
      <c r="I113" s="25" t="s">
        <v>10</v>
      </c>
      <c r="J113" s="26"/>
    </row>
    <row r="114" spans="1:10" ht="21.75" customHeight="1">
      <c r="A114" s="27" t="s">
        <v>10</v>
      </c>
      <c r="B114" s="28" t="s">
        <v>217</v>
      </c>
      <c r="C114" s="25">
        <v>188</v>
      </c>
      <c r="D114" s="24" t="s">
        <v>198</v>
      </c>
      <c r="E114" s="25" t="s">
        <v>10</v>
      </c>
      <c r="F114" s="25" t="s">
        <v>10</v>
      </c>
      <c r="G114" s="25" t="s">
        <v>10</v>
      </c>
      <c r="H114" s="25" t="s">
        <v>10</v>
      </c>
      <c r="I114" s="25" t="s">
        <v>10</v>
      </c>
      <c r="J114" s="26"/>
    </row>
    <row r="115" spans="1:10" ht="21.75" customHeight="1">
      <c r="A115" s="27" t="s">
        <v>10</v>
      </c>
      <c r="B115" s="28" t="s">
        <v>218</v>
      </c>
      <c r="C115" s="25">
        <v>18</v>
      </c>
      <c r="D115" s="24" t="s">
        <v>43</v>
      </c>
      <c r="E115" s="25" t="s">
        <v>10</v>
      </c>
      <c r="F115" s="25" t="s">
        <v>10</v>
      </c>
      <c r="G115" s="25" t="s">
        <v>10</v>
      </c>
      <c r="H115" s="25" t="s">
        <v>10</v>
      </c>
      <c r="I115" s="25" t="s">
        <v>10</v>
      </c>
      <c r="J115" s="26"/>
    </row>
    <row r="116" spans="1:10" ht="21.75" customHeight="1">
      <c r="A116" s="27" t="s">
        <v>10</v>
      </c>
      <c r="B116" s="28" t="s">
        <v>219</v>
      </c>
      <c r="C116" s="25">
        <v>216</v>
      </c>
      <c r="D116" s="24" t="s">
        <v>198</v>
      </c>
      <c r="E116" s="25" t="s">
        <v>10</v>
      </c>
      <c r="F116" s="25" t="s">
        <v>10</v>
      </c>
      <c r="G116" s="25" t="s">
        <v>10</v>
      </c>
      <c r="H116" s="25" t="s">
        <v>10</v>
      </c>
      <c r="I116" s="25" t="s">
        <v>10</v>
      </c>
      <c r="J116" s="26"/>
    </row>
    <row r="117" spans="1:10" ht="21.75" customHeight="1">
      <c r="A117" s="27" t="s">
        <v>10</v>
      </c>
      <c r="B117" s="28" t="s">
        <v>220</v>
      </c>
      <c r="C117" s="25">
        <v>81</v>
      </c>
      <c r="D117" s="24" t="s">
        <v>198</v>
      </c>
      <c r="E117" s="25" t="s">
        <v>10</v>
      </c>
      <c r="F117" s="25" t="s">
        <v>10</v>
      </c>
      <c r="G117" s="25" t="s">
        <v>10</v>
      </c>
      <c r="H117" s="25" t="s">
        <v>10</v>
      </c>
      <c r="I117" s="25" t="s">
        <v>10</v>
      </c>
      <c r="J117" s="26"/>
    </row>
    <row r="118" spans="1:10" ht="21.75" customHeight="1">
      <c r="A118" s="27" t="s">
        <v>10</v>
      </c>
      <c r="B118" s="28" t="s">
        <v>69</v>
      </c>
      <c r="C118" s="25">
        <v>0</v>
      </c>
      <c r="D118" s="24" t="s">
        <v>10</v>
      </c>
      <c r="E118" s="25" t="s">
        <v>10</v>
      </c>
      <c r="F118" s="25" t="s">
        <v>10</v>
      </c>
      <c r="G118" s="25" t="s">
        <v>10</v>
      </c>
      <c r="H118" s="25" t="s">
        <v>10</v>
      </c>
      <c r="I118" s="25" t="s">
        <v>10</v>
      </c>
      <c r="J118" s="26"/>
    </row>
    <row r="119" spans="1:10" ht="21.75" customHeight="1">
      <c r="A119" s="27" t="s">
        <v>10</v>
      </c>
      <c r="B119" s="28" t="s">
        <v>70</v>
      </c>
      <c r="C119" s="25">
        <v>16</v>
      </c>
      <c r="D119" s="24" t="s">
        <v>198</v>
      </c>
      <c r="E119" s="25" t="s">
        <v>10</v>
      </c>
      <c r="F119" s="25" t="s">
        <v>10</v>
      </c>
      <c r="G119" s="25" t="s">
        <v>10</v>
      </c>
      <c r="H119" s="25" t="s">
        <v>10</v>
      </c>
      <c r="I119" s="25" t="s">
        <v>10</v>
      </c>
      <c r="J119" s="26"/>
    </row>
    <row r="120" spans="1:10" ht="21.75" customHeight="1">
      <c r="A120" s="27" t="s">
        <v>10</v>
      </c>
      <c r="B120" s="28" t="s">
        <v>71</v>
      </c>
      <c r="C120" s="25">
        <v>8</v>
      </c>
      <c r="D120" s="24" t="s">
        <v>198</v>
      </c>
      <c r="E120" s="25" t="s">
        <v>10</v>
      </c>
      <c r="F120" s="25" t="s">
        <v>10</v>
      </c>
      <c r="G120" s="25" t="s">
        <v>10</v>
      </c>
      <c r="H120" s="25" t="s">
        <v>10</v>
      </c>
      <c r="I120" s="25" t="s">
        <v>10</v>
      </c>
      <c r="J120" s="26"/>
    </row>
    <row r="121" spans="1:10" ht="21.75" customHeight="1">
      <c r="A121" s="27" t="s">
        <v>10</v>
      </c>
      <c r="B121" s="28" t="s">
        <v>264</v>
      </c>
      <c r="C121" s="25">
        <v>20</v>
      </c>
      <c r="D121" s="24" t="s">
        <v>198</v>
      </c>
      <c r="E121" s="25" t="s">
        <v>10</v>
      </c>
      <c r="F121" s="25" t="s">
        <v>10</v>
      </c>
      <c r="G121" s="25" t="s">
        <v>10</v>
      </c>
      <c r="H121" s="25" t="s">
        <v>10</v>
      </c>
      <c r="I121" s="25" t="s">
        <v>10</v>
      </c>
      <c r="J121" s="26"/>
    </row>
    <row r="122" spans="1:10" ht="21.75" customHeight="1">
      <c r="A122" s="58"/>
      <c r="B122" s="59" t="s">
        <v>72</v>
      </c>
      <c r="C122" s="60" t="s">
        <v>10</v>
      </c>
      <c r="D122" s="54"/>
      <c r="E122" s="25" t="s">
        <v>10</v>
      </c>
      <c r="F122" s="25" t="s">
        <v>10</v>
      </c>
      <c r="G122" s="25" t="s">
        <v>10</v>
      </c>
      <c r="H122" s="25" t="s">
        <v>10</v>
      </c>
      <c r="I122" s="25" t="s">
        <v>10</v>
      </c>
      <c r="J122" s="26"/>
    </row>
    <row r="123" spans="1:10" ht="21.75" customHeight="1">
      <c r="A123" s="27"/>
      <c r="B123" s="40" t="s">
        <v>221</v>
      </c>
      <c r="C123" s="23" t="s">
        <v>10</v>
      </c>
      <c r="D123" s="24"/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73</v>
      </c>
      <c r="C124" s="25">
        <v>4</v>
      </c>
      <c r="D124" s="24" t="s">
        <v>45</v>
      </c>
      <c r="E124" s="25" t="s">
        <v>10</v>
      </c>
      <c r="F124" s="25" t="s">
        <v>10</v>
      </c>
      <c r="G124" s="25" t="s">
        <v>10</v>
      </c>
      <c r="H124" s="25" t="s">
        <v>10</v>
      </c>
      <c r="I124" s="25" t="s">
        <v>10</v>
      </c>
      <c r="J124" s="26"/>
    </row>
    <row r="125" spans="1:10" ht="21.75" customHeight="1">
      <c r="A125" s="27" t="s">
        <v>10</v>
      </c>
      <c r="B125" s="28" t="s">
        <v>74</v>
      </c>
      <c r="C125" s="25">
        <v>4</v>
      </c>
      <c r="D125" s="24" t="s">
        <v>45</v>
      </c>
      <c r="E125" s="25" t="s">
        <v>10</v>
      </c>
      <c r="F125" s="25" t="s">
        <v>10</v>
      </c>
      <c r="G125" s="25" t="s">
        <v>10</v>
      </c>
      <c r="H125" s="25" t="s">
        <v>10</v>
      </c>
      <c r="I125" s="25" t="s">
        <v>10</v>
      </c>
      <c r="J125" s="26"/>
    </row>
    <row r="126" spans="1:10" ht="21.75" customHeight="1">
      <c r="A126" s="27" t="s">
        <v>10</v>
      </c>
      <c r="B126" s="28" t="s">
        <v>75</v>
      </c>
      <c r="C126" s="25">
        <v>8</v>
      </c>
      <c r="D126" s="24" t="s">
        <v>45</v>
      </c>
      <c r="E126" s="25" t="s">
        <v>10</v>
      </c>
      <c r="F126" s="25" t="s">
        <v>10</v>
      </c>
      <c r="G126" s="25" t="s">
        <v>10</v>
      </c>
      <c r="H126" s="25" t="s">
        <v>10</v>
      </c>
      <c r="I126" s="25" t="s">
        <v>10</v>
      </c>
      <c r="J126" s="26"/>
    </row>
    <row r="127" spans="1:10" ht="21.75" customHeight="1">
      <c r="A127" s="27" t="s">
        <v>10</v>
      </c>
      <c r="B127" s="28" t="s">
        <v>76</v>
      </c>
      <c r="C127" s="25">
        <v>8</v>
      </c>
      <c r="D127" s="24" t="s">
        <v>45</v>
      </c>
      <c r="E127" s="25" t="s">
        <v>10</v>
      </c>
      <c r="F127" s="25" t="s">
        <v>10</v>
      </c>
      <c r="G127" s="25" t="s">
        <v>10</v>
      </c>
      <c r="H127" s="25" t="s">
        <v>10</v>
      </c>
      <c r="I127" s="25" t="s">
        <v>10</v>
      </c>
      <c r="J127" s="26"/>
    </row>
    <row r="128" spans="1:10" ht="21.75" customHeight="1">
      <c r="A128" s="27" t="s">
        <v>10</v>
      </c>
      <c r="B128" s="28" t="s">
        <v>77</v>
      </c>
      <c r="C128" s="25">
        <v>4</v>
      </c>
      <c r="D128" s="24" t="s">
        <v>45</v>
      </c>
      <c r="E128" s="25" t="s">
        <v>10</v>
      </c>
      <c r="F128" s="25" t="s">
        <v>10</v>
      </c>
      <c r="G128" s="25" t="s">
        <v>10</v>
      </c>
      <c r="H128" s="25" t="s">
        <v>10</v>
      </c>
      <c r="I128" s="25" t="s">
        <v>10</v>
      </c>
      <c r="J128" s="26"/>
    </row>
    <row r="129" spans="1:10" ht="21.75" customHeight="1">
      <c r="A129" s="27" t="s">
        <v>10</v>
      </c>
      <c r="B129" s="28" t="s">
        <v>78</v>
      </c>
      <c r="C129" s="25">
        <v>8</v>
      </c>
      <c r="D129" s="24" t="s">
        <v>45</v>
      </c>
      <c r="E129" s="25" t="s">
        <v>10</v>
      </c>
      <c r="F129" s="25" t="s">
        <v>10</v>
      </c>
      <c r="G129" s="25" t="s">
        <v>10</v>
      </c>
      <c r="H129" s="25" t="s">
        <v>10</v>
      </c>
      <c r="I129" s="25" t="s">
        <v>10</v>
      </c>
      <c r="J129" s="26"/>
    </row>
    <row r="130" spans="1:10" ht="21.75" customHeight="1">
      <c r="A130" s="27" t="s">
        <v>10</v>
      </c>
      <c r="B130" s="28" t="s">
        <v>79</v>
      </c>
      <c r="C130" s="25">
        <v>4</v>
      </c>
      <c r="D130" s="24" t="s">
        <v>45</v>
      </c>
      <c r="E130" s="25" t="s">
        <v>10</v>
      </c>
      <c r="F130" s="25" t="s">
        <v>10</v>
      </c>
      <c r="G130" s="25" t="s">
        <v>10</v>
      </c>
      <c r="H130" s="25" t="s">
        <v>10</v>
      </c>
      <c r="I130" s="25" t="s">
        <v>10</v>
      </c>
      <c r="J130" s="26"/>
    </row>
    <row r="131" spans="1:10" ht="22.5" customHeight="1">
      <c r="A131" s="27" t="s">
        <v>10</v>
      </c>
      <c r="B131" s="28" t="s">
        <v>80</v>
      </c>
      <c r="C131" s="25">
        <v>4</v>
      </c>
      <c r="D131" s="24" t="s">
        <v>45</v>
      </c>
      <c r="E131" s="25" t="s">
        <v>10</v>
      </c>
      <c r="F131" s="25" t="s">
        <v>10</v>
      </c>
      <c r="G131" s="25" t="s">
        <v>10</v>
      </c>
      <c r="H131" s="25" t="s">
        <v>10</v>
      </c>
      <c r="I131" s="25" t="s">
        <v>10</v>
      </c>
      <c r="J131" s="26"/>
    </row>
    <row r="132" spans="1:10" ht="22.5" customHeight="1">
      <c r="A132" s="27" t="s">
        <v>10</v>
      </c>
      <c r="B132" s="28" t="s">
        <v>81</v>
      </c>
      <c r="C132" s="25">
        <v>8</v>
      </c>
      <c r="D132" s="24" t="s">
        <v>45</v>
      </c>
      <c r="E132" s="25" t="s">
        <v>10</v>
      </c>
      <c r="F132" s="25" t="s">
        <v>10</v>
      </c>
      <c r="G132" s="25" t="s">
        <v>10</v>
      </c>
      <c r="H132" s="25" t="s">
        <v>10</v>
      </c>
      <c r="I132" s="25" t="s">
        <v>10</v>
      </c>
      <c r="J132" s="26"/>
    </row>
    <row r="133" spans="1:10" ht="22.5" customHeight="1">
      <c r="A133" s="27" t="s">
        <v>10</v>
      </c>
      <c r="B133" s="28" t="s">
        <v>82</v>
      </c>
      <c r="C133" s="25">
        <v>8</v>
      </c>
      <c r="D133" s="24" t="s">
        <v>45</v>
      </c>
      <c r="E133" s="25" t="s">
        <v>10</v>
      </c>
      <c r="F133" s="25" t="s">
        <v>10</v>
      </c>
      <c r="G133" s="25" t="s">
        <v>10</v>
      </c>
      <c r="H133" s="25" t="s">
        <v>10</v>
      </c>
      <c r="I133" s="25" t="s">
        <v>10</v>
      </c>
      <c r="J133" s="26"/>
    </row>
    <row r="134" spans="1:10" ht="22.5" customHeight="1">
      <c r="A134" s="27" t="s">
        <v>10</v>
      </c>
      <c r="B134" s="28" t="s">
        <v>222</v>
      </c>
      <c r="C134" s="25">
        <v>8</v>
      </c>
      <c r="D134" s="24" t="s">
        <v>148</v>
      </c>
      <c r="E134" s="25" t="s">
        <v>10</v>
      </c>
      <c r="F134" s="25" t="s">
        <v>10</v>
      </c>
      <c r="G134" s="25" t="s">
        <v>10</v>
      </c>
      <c r="H134" s="25" t="s">
        <v>10</v>
      </c>
      <c r="I134" s="25" t="s">
        <v>10</v>
      </c>
      <c r="J134" s="26"/>
    </row>
    <row r="135" spans="1:10" ht="22.5" customHeight="1">
      <c r="A135" s="27" t="s">
        <v>10</v>
      </c>
      <c r="B135" s="28" t="s">
        <v>223</v>
      </c>
      <c r="C135" s="25">
        <v>7</v>
      </c>
      <c r="D135" s="24" t="s">
        <v>198</v>
      </c>
      <c r="E135" s="25" t="s">
        <v>10</v>
      </c>
      <c r="F135" s="25" t="s">
        <v>10</v>
      </c>
      <c r="G135" s="25" t="s">
        <v>10</v>
      </c>
      <c r="H135" s="25" t="s">
        <v>10</v>
      </c>
      <c r="I135" s="25" t="s">
        <v>10</v>
      </c>
      <c r="J135" s="26"/>
    </row>
    <row r="136" spans="1:10" ht="22.5" customHeight="1">
      <c r="A136" s="58"/>
      <c r="B136" s="59" t="s">
        <v>83</v>
      </c>
      <c r="C136" s="60" t="s">
        <v>10</v>
      </c>
      <c r="D136" s="54"/>
      <c r="E136" s="25" t="s">
        <v>10</v>
      </c>
      <c r="F136" s="25" t="s">
        <v>10</v>
      </c>
      <c r="G136" s="25" t="s">
        <v>10</v>
      </c>
      <c r="H136" s="25" t="s">
        <v>10</v>
      </c>
      <c r="I136" s="25" t="s">
        <v>10</v>
      </c>
      <c r="J136" s="26"/>
    </row>
    <row r="137" spans="1:10" ht="22.5" customHeight="1">
      <c r="A137" s="27"/>
      <c r="B137" s="40" t="s">
        <v>84</v>
      </c>
      <c r="C137" s="23" t="s">
        <v>10</v>
      </c>
      <c r="D137" s="24"/>
      <c r="E137" s="25" t="s">
        <v>10</v>
      </c>
      <c r="F137" s="25" t="s">
        <v>10</v>
      </c>
      <c r="G137" s="25" t="s">
        <v>10</v>
      </c>
      <c r="H137" s="25" t="s">
        <v>10</v>
      </c>
      <c r="I137" s="25" t="s">
        <v>10</v>
      </c>
      <c r="J137" s="26"/>
    </row>
    <row r="138" spans="1:10" ht="22.5" customHeight="1">
      <c r="A138" s="27" t="s">
        <v>10</v>
      </c>
      <c r="B138" s="28" t="s">
        <v>224</v>
      </c>
      <c r="C138" s="25">
        <v>139</v>
      </c>
      <c r="D138" s="24" t="s">
        <v>198</v>
      </c>
      <c r="E138" s="25" t="s">
        <v>10</v>
      </c>
      <c r="F138" s="25" t="s">
        <v>10</v>
      </c>
      <c r="G138" s="25" t="s">
        <v>10</v>
      </c>
      <c r="H138" s="25" t="s">
        <v>10</v>
      </c>
      <c r="I138" s="25" t="s">
        <v>10</v>
      </c>
      <c r="J138" s="26"/>
    </row>
    <row r="139" spans="1:10" ht="22.5" customHeight="1">
      <c r="A139" s="27" t="s">
        <v>10</v>
      </c>
      <c r="B139" s="28" t="s">
        <v>225</v>
      </c>
      <c r="C139" s="25">
        <v>2</v>
      </c>
      <c r="D139" s="24" t="s">
        <v>45</v>
      </c>
      <c r="E139" s="25" t="s">
        <v>10</v>
      </c>
      <c r="F139" s="25" t="s">
        <v>10</v>
      </c>
      <c r="G139" s="25" t="s">
        <v>10</v>
      </c>
      <c r="H139" s="25" t="s">
        <v>10</v>
      </c>
      <c r="I139" s="25" t="s">
        <v>10</v>
      </c>
      <c r="J139" s="26"/>
    </row>
    <row r="140" spans="1:10" ht="22.5" customHeight="1">
      <c r="A140" s="27" t="s">
        <v>10</v>
      </c>
      <c r="B140" s="28" t="s">
        <v>226</v>
      </c>
      <c r="C140" s="25">
        <v>4</v>
      </c>
      <c r="D140" s="24" t="s">
        <v>45</v>
      </c>
      <c r="E140" s="25" t="s">
        <v>10</v>
      </c>
      <c r="F140" s="25" t="s">
        <v>10</v>
      </c>
      <c r="G140" s="25" t="s">
        <v>10</v>
      </c>
      <c r="H140" s="25" t="s">
        <v>10</v>
      </c>
      <c r="I140" s="25" t="s">
        <v>10</v>
      </c>
      <c r="J140" s="26"/>
    </row>
    <row r="141" spans="1:10" ht="22.5" customHeight="1">
      <c r="A141" s="27" t="s">
        <v>10</v>
      </c>
      <c r="B141" s="28" t="s">
        <v>292</v>
      </c>
      <c r="C141" s="25">
        <v>4</v>
      </c>
      <c r="D141" s="24" t="s">
        <v>45</v>
      </c>
      <c r="E141" s="25" t="s">
        <v>10</v>
      </c>
      <c r="F141" s="25" t="s">
        <v>10</v>
      </c>
      <c r="G141" s="25" t="s">
        <v>10</v>
      </c>
      <c r="H141" s="25" t="s">
        <v>10</v>
      </c>
      <c r="I141" s="25" t="s">
        <v>10</v>
      </c>
      <c r="J141" s="26"/>
    </row>
    <row r="142" spans="1:10" ht="22.5" customHeight="1">
      <c r="A142" s="27" t="s">
        <v>10</v>
      </c>
      <c r="B142" s="28" t="s">
        <v>293</v>
      </c>
      <c r="C142" s="25">
        <v>8</v>
      </c>
      <c r="D142" s="24" t="s">
        <v>45</v>
      </c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2.5" customHeight="1">
      <c r="A143" s="58"/>
      <c r="B143" s="59" t="s">
        <v>86</v>
      </c>
      <c r="C143" s="60" t="s">
        <v>10</v>
      </c>
      <c r="D143" s="54"/>
      <c r="E143" s="25" t="s">
        <v>10</v>
      </c>
      <c r="F143" s="25" t="s">
        <v>10</v>
      </c>
      <c r="G143" s="25" t="s">
        <v>10</v>
      </c>
      <c r="H143" s="25" t="s">
        <v>10</v>
      </c>
      <c r="I143" s="25" t="s">
        <v>10</v>
      </c>
      <c r="J143" s="26"/>
    </row>
    <row r="144" spans="1:10" ht="22.5" customHeight="1">
      <c r="A144" s="27"/>
      <c r="B144" s="40" t="s">
        <v>85</v>
      </c>
      <c r="C144" s="23" t="s">
        <v>10</v>
      </c>
      <c r="D144" s="24"/>
      <c r="E144" s="25" t="s">
        <v>10</v>
      </c>
      <c r="F144" s="25" t="s">
        <v>10</v>
      </c>
      <c r="G144" s="25" t="s">
        <v>10</v>
      </c>
      <c r="H144" s="25" t="s">
        <v>10</v>
      </c>
      <c r="I144" s="25" t="s">
        <v>10</v>
      </c>
      <c r="J144" s="26"/>
    </row>
    <row r="145" spans="1:10" ht="22.5" customHeight="1">
      <c r="A145" s="27" t="s">
        <v>10</v>
      </c>
      <c r="B145" s="28" t="s">
        <v>227</v>
      </c>
      <c r="C145" s="25">
        <v>2139</v>
      </c>
      <c r="D145" s="24" t="s">
        <v>43</v>
      </c>
      <c r="E145" s="25" t="s">
        <v>10</v>
      </c>
      <c r="F145" s="25" t="s">
        <v>10</v>
      </c>
      <c r="G145" s="25" t="s">
        <v>10</v>
      </c>
      <c r="H145" s="25" t="s">
        <v>10</v>
      </c>
      <c r="I145" s="25" t="s">
        <v>10</v>
      </c>
      <c r="J145" s="26"/>
    </row>
    <row r="146" spans="1:10" ht="22.5" customHeight="1">
      <c r="A146" s="27" t="s">
        <v>10</v>
      </c>
      <c r="B146" s="28" t="s">
        <v>228</v>
      </c>
      <c r="C146" s="25">
        <v>766</v>
      </c>
      <c r="D146" s="24" t="s">
        <v>43</v>
      </c>
      <c r="E146" s="25" t="s">
        <v>10</v>
      </c>
      <c r="F146" s="25" t="s">
        <v>10</v>
      </c>
      <c r="G146" s="25" t="s">
        <v>10</v>
      </c>
      <c r="H146" s="25" t="s">
        <v>10</v>
      </c>
      <c r="I146" s="25" t="s">
        <v>10</v>
      </c>
      <c r="J146" s="26"/>
    </row>
    <row r="147" spans="1:10" ht="22.5" customHeight="1">
      <c r="A147" s="27" t="s">
        <v>10</v>
      </c>
      <c r="B147" s="28" t="s">
        <v>229</v>
      </c>
      <c r="C147" s="25">
        <v>195</v>
      </c>
      <c r="D147" s="24" t="s">
        <v>43</v>
      </c>
      <c r="E147" s="25" t="s">
        <v>10</v>
      </c>
      <c r="F147" s="25" t="s">
        <v>10</v>
      </c>
      <c r="G147" s="25" t="s">
        <v>10</v>
      </c>
      <c r="H147" s="25" t="s">
        <v>10</v>
      </c>
      <c r="I147" s="25" t="s">
        <v>10</v>
      </c>
      <c r="J147" s="26"/>
    </row>
    <row r="148" spans="1:10" ht="22.5" customHeight="1">
      <c r="A148" s="27" t="s">
        <v>10</v>
      </c>
      <c r="B148" s="28" t="s">
        <v>271</v>
      </c>
      <c r="C148" s="25">
        <v>94</v>
      </c>
      <c r="D148" s="24" t="s">
        <v>43</v>
      </c>
      <c r="E148" s="25" t="s">
        <v>10</v>
      </c>
      <c r="F148" s="25" t="s">
        <v>10</v>
      </c>
      <c r="G148" s="25" t="s">
        <v>10</v>
      </c>
      <c r="H148" s="25" t="s">
        <v>10</v>
      </c>
      <c r="I148" s="25" t="s">
        <v>10</v>
      </c>
      <c r="J148" s="26"/>
    </row>
    <row r="149" spans="1:10" ht="22.5" customHeight="1">
      <c r="A149" s="27" t="s">
        <v>10</v>
      </c>
      <c r="B149" s="28" t="s">
        <v>231</v>
      </c>
      <c r="C149" s="25">
        <v>14</v>
      </c>
      <c r="D149" s="24" t="s">
        <v>43</v>
      </c>
      <c r="E149" s="25" t="s">
        <v>10</v>
      </c>
      <c r="F149" s="25" t="s">
        <v>10</v>
      </c>
      <c r="G149" s="25" t="s">
        <v>10</v>
      </c>
      <c r="H149" s="25" t="s">
        <v>10</v>
      </c>
      <c r="I149" s="25" t="s">
        <v>10</v>
      </c>
      <c r="J149" s="26"/>
    </row>
    <row r="150" spans="1:10" ht="22.5" customHeight="1">
      <c r="A150" s="47"/>
      <c r="B150" s="49" t="s">
        <v>133</v>
      </c>
      <c r="C150" s="56" t="s">
        <v>10</v>
      </c>
      <c r="D150" s="46"/>
      <c r="E150" s="45" t="s">
        <v>10</v>
      </c>
      <c r="F150" s="45" t="s">
        <v>10</v>
      </c>
      <c r="G150" s="45" t="s">
        <v>10</v>
      </c>
      <c r="H150" s="45" t="s">
        <v>10</v>
      </c>
      <c r="I150" s="45" t="s">
        <v>10</v>
      </c>
      <c r="J150" s="49"/>
    </row>
    <row r="151" spans="1:10" ht="22.5" customHeight="1">
      <c r="A151" s="22">
        <v>3</v>
      </c>
      <c r="B151" s="43" t="s">
        <v>232</v>
      </c>
      <c r="C151" s="23" t="s">
        <v>10</v>
      </c>
      <c r="D151" s="24"/>
      <c r="E151" s="25" t="s">
        <v>10</v>
      </c>
      <c r="F151" s="25" t="s">
        <v>10</v>
      </c>
      <c r="G151" s="25" t="s">
        <v>10</v>
      </c>
      <c r="H151" s="25" t="s">
        <v>10</v>
      </c>
      <c r="I151" s="25" t="s">
        <v>10</v>
      </c>
      <c r="J151" s="26"/>
    </row>
    <row r="152" spans="1:10" ht="22.5" customHeight="1">
      <c r="A152" s="27" t="s">
        <v>10</v>
      </c>
      <c r="B152" s="28" t="s">
        <v>134</v>
      </c>
      <c r="C152" s="25">
        <v>0</v>
      </c>
      <c r="D152" s="24" t="s">
        <v>10</v>
      </c>
      <c r="E152" s="25" t="s">
        <v>10</v>
      </c>
      <c r="F152" s="25" t="s">
        <v>10</v>
      </c>
      <c r="G152" s="25" t="s">
        <v>10</v>
      </c>
      <c r="H152" s="25" t="s">
        <v>10</v>
      </c>
      <c r="I152" s="25" t="s">
        <v>10</v>
      </c>
      <c r="J152" s="26"/>
    </row>
    <row r="153" spans="1:10" ht="22.5" customHeight="1">
      <c r="A153" s="27" t="s">
        <v>10</v>
      </c>
      <c r="B153" s="28" t="s">
        <v>135</v>
      </c>
      <c r="C153" s="25">
        <v>68</v>
      </c>
      <c r="D153" s="24" t="s">
        <v>44</v>
      </c>
      <c r="E153" s="25" t="s">
        <v>10</v>
      </c>
      <c r="F153" s="25" t="s">
        <v>10</v>
      </c>
      <c r="G153" s="25" t="s">
        <v>10</v>
      </c>
      <c r="H153" s="25" t="s">
        <v>10</v>
      </c>
      <c r="I153" s="25" t="s">
        <v>10</v>
      </c>
      <c r="J153" s="26"/>
    </row>
    <row r="154" spans="1:10" ht="22.5" customHeight="1">
      <c r="A154" s="27" t="s">
        <v>10</v>
      </c>
      <c r="B154" s="28" t="s">
        <v>136</v>
      </c>
      <c r="C154" s="25">
        <v>272</v>
      </c>
      <c r="D154" s="24" t="s">
        <v>44</v>
      </c>
      <c r="E154" s="25" t="s">
        <v>10</v>
      </c>
      <c r="F154" s="25" t="s">
        <v>10</v>
      </c>
      <c r="G154" s="25" t="s">
        <v>10</v>
      </c>
      <c r="H154" s="25" t="s">
        <v>10</v>
      </c>
      <c r="I154" s="25" t="s">
        <v>10</v>
      </c>
      <c r="J154" s="26"/>
    </row>
    <row r="155" spans="1:10" ht="22.5" customHeight="1">
      <c r="A155" s="27" t="s">
        <v>10</v>
      </c>
      <c r="B155" s="28" t="s">
        <v>137</v>
      </c>
      <c r="C155" s="25">
        <v>20</v>
      </c>
      <c r="D155" s="24" t="s">
        <v>44</v>
      </c>
      <c r="E155" s="25" t="s">
        <v>10</v>
      </c>
      <c r="F155" s="25" t="s">
        <v>10</v>
      </c>
      <c r="G155" s="25" t="s">
        <v>10</v>
      </c>
      <c r="H155" s="25" t="s">
        <v>10</v>
      </c>
      <c r="I155" s="25" t="s">
        <v>10</v>
      </c>
      <c r="J155" s="26"/>
    </row>
    <row r="156" spans="1:10" ht="22.5" customHeight="1">
      <c r="A156" s="27" t="s">
        <v>10</v>
      </c>
      <c r="B156" s="28" t="s">
        <v>138</v>
      </c>
      <c r="C156" s="25">
        <v>0</v>
      </c>
      <c r="D156" s="24" t="s">
        <v>10</v>
      </c>
      <c r="E156" s="25" t="s">
        <v>10</v>
      </c>
      <c r="F156" s="25" t="s">
        <v>10</v>
      </c>
      <c r="G156" s="25" t="s">
        <v>10</v>
      </c>
      <c r="H156" s="25" t="s">
        <v>10</v>
      </c>
      <c r="I156" s="25" t="s">
        <v>10</v>
      </c>
      <c r="J156" s="26"/>
    </row>
    <row r="157" spans="1:10" ht="22.5" customHeight="1">
      <c r="A157" s="27" t="s">
        <v>10</v>
      </c>
      <c r="B157" s="28" t="s">
        <v>139</v>
      </c>
      <c r="C157" s="25">
        <v>8</v>
      </c>
      <c r="D157" s="24" t="s">
        <v>148</v>
      </c>
      <c r="E157" s="25" t="s">
        <v>10</v>
      </c>
      <c r="F157" s="25" t="s">
        <v>10</v>
      </c>
      <c r="G157" s="25" t="s">
        <v>10</v>
      </c>
      <c r="H157" s="25" t="s">
        <v>10</v>
      </c>
      <c r="I157" s="25" t="s">
        <v>10</v>
      </c>
      <c r="J157" s="26"/>
    </row>
    <row r="158" spans="1:10" ht="22.5" customHeight="1">
      <c r="A158" s="27" t="s">
        <v>10</v>
      </c>
      <c r="B158" s="28" t="s">
        <v>140</v>
      </c>
      <c r="C158" s="25">
        <v>36</v>
      </c>
      <c r="D158" s="24" t="s">
        <v>148</v>
      </c>
      <c r="E158" s="25" t="s">
        <v>10</v>
      </c>
      <c r="F158" s="25" t="s">
        <v>10</v>
      </c>
      <c r="G158" s="25" t="s">
        <v>10</v>
      </c>
      <c r="H158" s="25" t="s">
        <v>10</v>
      </c>
      <c r="I158" s="25" t="s">
        <v>10</v>
      </c>
      <c r="J158" s="26"/>
    </row>
    <row r="159" spans="1:10" ht="22.5" customHeight="1">
      <c r="A159" s="27" t="s">
        <v>10</v>
      </c>
      <c r="B159" s="28" t="s">
        <v>141</v>
      </c>
      <c r="C159" s="25">
        <v>0</v>
      </c>
      <c r="D159" s="24" t="s">
        <v>10</v>
      </c>
      <c r="E159" s="25" t="s">
        <v>10</v>
      </c>
      <c r="F159" s="25" t="s">
        <v>10</v>
      </c>
      <c r="G159" s="25" t="s">
        <v>10</v>
      </c>
      <c r="H159" s="25" t="s">
        <v>10</v>
      </c>
      <c r="I159" s="25" t="s">
        <v>10</v>
      </c>
      <c r="J159" s="26"/>
    </row>
    <row r="160" spans="1:10" ht="22.5" customHeight="1">
      <c r="A160" s="27" t="s">
        <v>10</v>
      </c>
      <c r="B160" s="28" t="s">
        <v>139</v>
      </c>
      <c r="C160" s="25">
        <v>12</v>
      </c>
      <c r="D160" s="24" t="s">
        <v>148</v>
      </c>
      <c r="E160" s="25" t="s">
        <v>10</v>
      </c>
      <c r="F160" s="25" t="s">
        <v>10</v>
      </c>
      <c r="G160" s="25" t="s">
        <v>10</v>
      </c>
      <c r="H160" s="25" t="s">
        <v>10</v>
      </c>
      <c r="I160" s="25" t="s">
        <v>10</v>
      </c>
      <c r="J160" s="26"/>
    </row>
    <row r="161" spans="1:10" ht="22.5" customHeight="1">
      <c r="A161" s="27" t="s">
        <v>10</v>
      </c>
      <c r="B161" s="28" t="s">
        <v>140</v>
      </c>
      <c r="C161" s="25">
        <v>72</v>
      </c>
      <c r="D161" s="24" t="s">
        <v>148</v>
      </c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2.5" customHeight="1">
      <c r="A162" s="27" t="s">
        <v>10</v>
      </c>
      <c r="B162" s="28" t="s">
        <v>147</v>
      </c>
      <c r="C162" s="25">
        <v>32</v>
      </c>
      <c r="D162" s="24" t="s">
        <v>148</v>
      </c>
      <c r="E162" s="25" t="s">
        <v>10</v>
      </c>
      <c r="F162" s="25" t="s">
        <v>10</v>
      </c>
      <c r="G162" s="25" t="s">
        <v>10</v>
      </c>
      <c r="H162" s="25" t="s">
        <v>10</v>
      </c>
      <c r="I162" s="25" t="s">
        <v>10</v>
      </c>
      <c r="J162" s="26"/>
    </row>
    <row r="163" spans="1:10" ht="22.5" customHeight="1">
      <c r="A163" s="27" t="s">
        <v>10</v>
      </c>
      <c r="B163" s="28" t="s">
        <v>142</v>
      </c>
      <c r="C163" s="25">
        <v>0</v>
      </c>
      <c r="D163" s="24" t="s">
        <v>10</v>
      </c>
      <c r="E163" s="25" t="s">
        <v>10</v>
      </c>
      <c r="F163" s="25" t="s">
        <v>10</v>
      </c>
      <c r="G163" s="25" t="s">
        <v>10</v>
      </c>
      <c r="H163" s="25" t="s">
        <v>10</v>
      </c>
      <c r="I163" s="25" t="s">
        <v>10</v>
      </c>
      <c r="J163" s="26"/>
    </row>
    <row r="164" spans="1:10" ht="22.5" customHeight="1">
      <c r="A164" s="27" t="s">
        <v>10</v>
      </c>
      <c r="B164" s="28" t="s">
        <v>139</v>
      </c>
      <c r="C164" s="25">
        <v>4</v>
      </c>
      <c r="D164" s="24" t="s">
        <v>148</v>
      </c>
      <c r="E164" s="25" t="s">
        <v>10</v>
      </c>
      <c r="F164" s="25" t="s">
        <v>10</v>
      </c>
      <c r="G164" s="25" t="s">
        <v>10</v>
      </c>
      <c r="H164" s="25" t="s">
        <v>10</v>
      </c>
      <c r="I164" s="25" t="s">
        <v>10</v>
      </c>
      <c r="J164" s="26"/>
    </row>
    <row r="165" spans="1:10" ht="22.5" customHeight="1">
      <c r="A165" s="27" t="s">
        <v>10</v>
      </c>
      <c r="B165" s="28" t="s">
        <v>140</v>
      </c>
      <c r="C165" s="25">
        <v>16</v>
      </c>
      <c r="D165" s="24" t="s">
        <v>148</v>
      </c>
      <c r="E165" s="25" t="s">
        <v>10</v>
      </c>
      <c r="F165" s="25" t="s">
        <v>10</v>
      </c>
      <c r="G165" s="25" t="s">
        <v>10</v>
      </c>
      <c r="H165" s="25" t="s">
        <v>10</v>
      </c>
      <c r="I165" s="25" t="s">
        <v>10</v>
      </c>
      <c r="J165" s="26"/>
    </row>
    <row r="166" spans="1:10" ht="22.5" customHeight="1">
      <c r="A166" s="27" t="s">
        <v>10</v>
      </c>
      <c r="B166" s="28" t="s">
        <v>143</v>
      </c>
      <c r="C166" s="25">
        <v>0</v>
      </c>
      <c r="D166" s="24" t="s">
        <v>10</v>
      </c>
      <c r="E166" s="25" t="s">
        <v>10</v>
      </c>
      <c r="F166" s="25" t="s">
        <v>10</v>
      </c>
      <c r="G166" s="25" t="s">
        <v>10</v>
      </c>
      <c r="H166" s="25" t="s">
        <v>10</v>
      </c>
      <c r="I166" s="25" t="s">
        <v>10</v>
      </c>
      <c r="J166" s="26"/>
    </row>
    <row r="167" spans="1:10" ht="22.5" customHeight="1">
      <c r="A167" s="27" t="s">
        <v>10</v>
      </c>
      <c r="B167" s="28" t="s">
        <v>144</v>
      </c>
      <c r="C167" s="25">
        <v>8</v>
      </c>
      <c r="D167" s="24" t="s">
        <v>148</v>
      </c>
      <c r="E167" s="25" t="s">
        <v>10</v>
      </c>
      <c r="F167" s="25" t="s">
        <v>10</v>
      </c>
      <c r="G167" s="25" t="s">
        <v>10</v>
      </c>
      <c r="H167" s="25" t="s">
        <v>10</v>
      </c>
      <c r="I167" s="25" t="s">
        <v>10</v>
      </c>
      <c r="J167" s="26"/>
    </row>
    <row r="168" spans="1:10" ht="22.5" customHeight="1">
      <c r="A168" s="27"/>
      <c r="B168" s="28" t="s">
        <v>145</v>
      </c>
      <c r="C168" s="25">
        <v>0</v>
      </c>
      <c r="D168" s="24" t="s">
        <v>10</v>
      </c>
      <c r="E168" s="25" t="s">
        <v>10</v>
      </c>
      <c r="F168" s="25" t="s">
        <v>10</v>
      </c>
      <c r="G168" s="25" t="s">
        <v>10</v>
      </c>
      <c r="H168" s="25" t="s">
        <v>10</v>
      </c>
      <c r="I168" s="25" t="s">
        <v>10</v>
      </c>
      <c r="J168" s="26"/>
    </row>
    <row r="169" spans="1:10" ht="22.5" customHeight="1">
      <c r="A169" s="27" t="s">
        <v>10</v>
      </c>
      <c r="B169" s="28" t="s">
        <v>139</v>
      </c>
      <c r="C169" s="25">
        <v>8</v>
      </c>
      <c r="D169" s="24" t="s">
        <v>148</v>
      </c>
      <c r="E169" s="25" t="s">
        <v>10</v>
      </c>
      <c r="F169" s="25" t="s">
        <v>10</v>
      </c>
      <c r="G169" s="25" t="s">
        <v>10</v>
      </c>
      <c r="H169" s="25" t="s">
        <v>10</v>
      </c>
      <c r="I169" s="25" t="s">
        <v>10</v>
      </c>
      <c r="J169" s="26"/>
    </row>
    <row r="170" spans="1:10" ht="22.5" customHeight="1">
      <c r="A170" s="27" t="s">
        <v>10</v>
      </c>
      <c r="B170" s="28" t="s">
        <v>140</v>
      </c>
      <c r="C170" s="25">
        <v>4</v>
      </c>
      <c r="D170" s="24" t="s">
        <v>148</v>
      </c>
      <c r="E170" s="25" t="s">
        <v>10</v>
      </c>
      <c r="F170" s="25" t="s">
        <v>10</v>
      </c>
      <c r="G170" s="25" t="s">
        <v>10</v>
      </c>
      <c r="H170" s="25" t="s">
        <v>10</v>
      </c>
      <c r="I170" s="25" t="s">
        <v>10</v>
      </c>
      <c r="J170" s="26"/>
    </row>
    <row r="171" spans="1:10" ht="21" customHeight="1">
      <c r="A171" s="27" t="s">
        <v>10</v>
      </c>
      <c r="B171" s="40" t="s">
        <v>146</v>
      </c>
      <c r="C171" s="25">
        <v>0</v>
      </c>
      <c r="D171" s="24" t="s">
        <v>10</v>
      </c>
      <c r="E171" s="25" t="s">
        <v>10</v>
      </c>
      <c r="F171" s="25" t="s">
        <v>10</v>
      </c>
      <c r="G171" s="25" t="s">
        <v>10</v>
      </c>
      <c r="H171" s="25" t="s">
        <v>10</v>
      </c>
      <c r="I171" s="25" t="s">
        <v>10</v>
      </c>
      <c r="J171" s="26"/>
    </row>
    <row r="172" spans="1:10" ht="21" customHeight="1">
      <c r="A172" s="27" t="s">
        <v>10</v>
      </c>
      <c r="B172" s="28" t="s">
        <v>151</v>
      </c>
      <c r="C172" s="25">
        <v>12</v>
      </c>
      <c r="D172" s="24" t="s">
        <v>148</v>
      </c>
      <c r="E172" s="25" t="s">
        <v>10</v>
      </c>
      <c r="F172" s="25" t="s">
        <v>10</v>
      </c>
      <c r="G172" s="25" t="s">
        <v>10</v>
      </c>
      <c r="H172" s="25" t="s">
        <v>10</v>
      </c>
      <c r="I172" s="25" t="s">
        <v>10</v>
      </c>
      <c r="J172" s="26"/>
    </row>
    <row r="173" spans="1:10" ht="21" customHeight="1">
      <c r="A173" s="27" t="s">
        <v>10</v>
      </c>
      <c r="B173" s="28" t="s">
        <v>149</v>
      </c>
      <c r="C173" s="25">
        <v>0</v>
      </c>
      <c r="D173" s="24" t="s">
        <v>10</v>
      </c>
      <c r="E173" s="25" t="s">
        <v>10</v>
      </c>
      <c r="F173" s="25" t="s">
        <v>10</v>
      </c>
      <c r="G173" s="25" t="s">
        <v>10</v>
      </c>
      <c r="H173" s="25" t="s">
        <v>10</v>
      </c>
      <c r="I173" s="25" t="s">
        <v>10</v>
      </c>
      <c r="J173" s="26"/>
    </row>
    <row r="174" spans="1:10" ht="21" customHeight="1">
      <c r="A174" s="27" t="s">
        <v>10</v>
      </c>
      <c r="B174" s="28" t="s">
        <v>140</v>
      </c>
      <c r="C174" s="25">
        <v>4</v>
      </c>
      <c r="D174" s="24" t="s">
        <v>148</v>
      </c>
      <c r="E174" s="25" t="s">
        <v>10</v>
      </c>
      <c r="F174" s="25" t="s">
        <v>10</v>
      </c>
      <c r="G174" s="25" t="s">
        <v>10</v>
      </c>
      <c r="H174" s="25" t="s">
        <v>10</v>
      </c>
      <c r="I174" s="25" t="s">
        <v>10</v>
      </c>
      <c r="J174" s="26"/>
    </row>
    <row r="175" spans="1:10" ht="21" customHeight="1">
      <c r="A175" s="27" t="s">
        <v>10</v>
      </c>
      <c r="B175" s="28" t="s">
        <v>150</v>
      </c>
      <c r="C175" s="25">
        <v>0</v>
      </c>
      <c r="D175" s="24" t="s">
        <v>10</v>
      </c>
      <c r="E175" s="25" t="s">
        <v>10</v>
      </c>
      <c r="F175" s="25" t="s">
        <v>10</v>
      </c>
      <c r="G175" s="25" t="s">
        <v>10</v>
      </c>
      <c r="H175" s="25" t="s">
        <v>10</v>
      </c>
      <c r="I175" s="25" t="s">
        <v>10</v>
      </c>
      <c r="J175" s="26"/>
    </row>
    <row r="176" spans="1:10" ht="21" customHeight="1">
      <c r="A176" s="27" t="s">
        <v>10</v>
      </c>
      <c r="B176" s="28" t="s">
        <v>139</v>
      </c>
      <c r="C176" s="25">
        <v>4</v>
      </c>
      <c r="D176" s="24" t="s">
        <v>148</v>
      </c>
      <c r="E176" s="25" t="s">
        <v>10</v>
      </c>
      <c r="F176" s="25" t="s">
        <v>10</v>
      </c>
      <c r="G176" s="25" t="s">
        <v>10</v>
      </c>
      <c r="H176" s="25" t="s">
        <v>10</v>
      </c>
      <c r="I176" s="25" t="s">
        <v>10</v>
      </c>
      <c r="J176" s="26"/>
    </row>
    <row r="177" spans="1:10" ht="21" customHeight="1">
      <c r="A177" s="27" t="s">
        <v>10</v>
      </c>
      <c r="B177" s="28" t="s">
        <v>140</v>
      </c>
      <c r="C177" s="25">
        <v>4</v>
      </c>
      <c r="D177" s="24" t="s">
        <v>148</v>
      </c>
      <c r="E177" s="25" t="s">
        <v>10</v>
      </c>
      <c r="F177" s="25" t="s">
        <v>10</v>
      </c>
      <c r="G177" s="25" t="s">
        <v>10</v>
      </c>
      <c r="H177" s="25" t="s">
        <v>10</v>
      </c>
      <c r="I177" s="25" t="s">
        <v>10</v>
      </c>
      <c r="J177" s="26"/>
    </row>
    <row r="178" spans="1:10" ht="21" customHeight="1">
      <c r="A178" s="27" t="s">
        <v>10</v>
      </c>
      <c r="B178" s="28" t="s">
        <v>152</v>
      </c>
      <c r="C178" s="25">
        <v>0</v>
      </c>
      <c r="D178" s="24" t="s">
        <v>10</v>
      </c>
      <c r="E178" s="25" t="s">
        <v>10</v>
      </c>
      <c r="F178" s="25" t="s">
        <v>10</v>
      </c>
      <c r="G178" s="25" t="s">
        <v>10</v>
      </c>
      <c r="H178" s="25" t="s">
        <v>10</v>
      </c>
      <c r="I178" s="25" t="s">
        <v>10</v>
      </c>
      <c r="J178" s="26"/>
    </row>
    <row r="179" spans="1:10" ht="21" customHeight="1">
      <c r="A179" s="27" t="s">
        <v>10</v>
      </c>
      <c r="B179" s="28" t="s">
        <v>140</v>
      </c>
      <c r="C179" s="25">
        <v>8</v>
      </c>
      <c r="D179" s="24" t="s">
        <v>148</v>
      </c>
      <c r="E179" s="25" t="s">
        <v>10</v>
      </c>
      <c r="F179" s="25" t="s">
        <v>10</v>
      </c>
      <c r="G179" s="25" t="s">
        <v>10</v>
      </c>
      <c r="H179" s="25" t="s">
        <v>10</v>
      </c>
      <c r="I179" s="25" t="s">
        <v>10</v>
      </c>
      <c r="J179" s="26"/>
    </row>
    <row r="180" spans="1:10" ht="21" customHeight="1">
      <c r="A180" s="27" t="s">
        <v>10</v>
      </c>
      <c r="B180" s="28" t="s">
        <v>153</v>
      </c>
      <c r="C180" s="25">
        <v>0</v>
      </c>
      <c r="D180" s="24" t="s">
        <v>10</v>
      </c>
      <c r="E180" s="25" t="s">
        <v>10</v>
      </c>
      <c r="F180" s="25" t="s">
        <v>10</v>
      </c>
      <c r="G180" s="25" t="s">
        <v>10</v>
      </c>
      <c r="H180" s="25" t="s">
        <v>10</v>
      </c>
      <c r="I180" s="25" t="s">
        <v>10</v>
      </c>
      <c r="J180" s="26"/>
    </row>
    <row r="181" spans="1:10" ht="21" customHeight="1">
      <c r="A181" s="27" t="s">
        <v>10</v>
      </c>
      <c r="B181" s="28" t="s">
        <v>140</v>
      </c>
      <c r="C181" s="25">
        <v>12</v>
      </c>
      <c r="D181" s="24" t="s">
        <v>148</v>
      </c>
      <c r="E181" s="25" t="s">
        <v>10</v>
      </c>
      <c r="F181" s="25" t="s">
        <v>10</v>
      </c>
      <c r="G181" s="25" t="s">
        <v>10</v>
      </c>
      <c r="H181" s="25" t="s">
        <v>10</v>
      </c>
      <c r="I181" s="25" t="s">
        <v>10</v>
      </c>
      <c r="J181" s="26"/>
    </row>
    <row r="182" spans="1:10" ht="21" customHeight="1">
      <c r="A182" s="27" t="s">
        <v>10</v>
      </c>
      <c r="B182" s="28" t="s">
        <v>154</v>
      </c>
      <c r="C182" s="25">
        <v>0</v>
      </c>
      <c r="D182" s="24" t="s">
        <v>10</v>
      </c>
      <c r="E182" s="25" t="s">
        <v>10</v>
      </c>
      <c r="F182" s="25" t="s">
        <v>10</v>
      </c>
      <c r="G182" s="25" t="s">
        <v>10</v>
      </c>
      <c r="H182" s="25" t="s">
        <v>10</v>
      </c>
      <c r="I182" s="25" t="s">
        <v>10</v>
      </c>
      <c r="J182" s="26"/>
    </row>
    <row r="183" spans="1:10" ht="21" customHeight="1">
      <c r="A183" s="27" t="s">
        <v>10</v>
      </c>
      <c r="B183" s="28" t="s">
        <v>140</v>
      </c>
      <c r="C183" s="25">
        <v>8</v>
      </c>
      <c r="D183" s="24" t="s">
        <v>148</v>
      </c>
      <c r="E183" s="25" t="s">
        <v>10</v>
      </c>
      <c r="F183" s="25" t="s">
        <v>10</v>
      </c>
      <c r="G183" s="25" t="s">
        <v>10</v>
      </c>
      <c r="H183" s="25" t="s">
        <v>10</v>
      </c>
      <c r="I183" s="25" t="s">
        <v>10</v>
      </c>
      <c r="J183" s="26"/>
    </row>
    <row r="184" spans="1:10" ht="21" customHeight="1">
      <c r="A184" s="27" t="s">
        <v>10</v>
      </c>
      <c r="B184" s="28" t="s">
        <v>155</v>
      </c>
      <c r="C184" s="25">
        <v>0</v>
      </c>
      <c r="D184" s="24" t="s">
        <v>10</v>
      </c>
      <c r="E184" s="25" t="s">
        <v>10</v>
      </c>
      <c r="F184" s="25" t="s">
        <v>10</v>
      </c>
      <c r="G184" s="25" t="s">
        <v>10</v>
      </c>
      <c r="H184" s="25" t="s">
        <v>10</v>
      </c>
      <c r="I184" s="25" t="s">
        <v>10</v>
      </c>
      <c r="J184" s="26"/>
    </row>
    <row r="185" spans="1:10" ht="21" customHeight="1">
      <c r="A185" s="27" t="s">
        <v>10</v>
      </c>
      <c r="B185" s="28" t="s">
        <v>139</v>
      </c>
      <c r="C185" s="25">
        <v>8</v>
      </c>
      <c r="D185" s="24" t="s">
        <v>148</v>
      </c>
      <c r="E185" s="25" t="s">
        <v>10</v>
      </c>
      <c r="F185" s="25" t="s">
        <v>10</v>
      </c>
      <c r="G185" s="25" t="s">
        <v>10</v>
      </c>
      <c r="H185" s="25" t="s">
        <v>10</v>
      </c>
      <c r="I185" s="25" t="s">
        <v>10</v>
      </c>
      <c r="J185" s="26"/>
    </row>
    <row r="186" spans="1:10" ht="21" customHeight="1">
      <c r="A186" s="58"/>
      <c r="B186" s="116" t="s">
        <v>140</v>
      </c>
      <c r="C186" s="51">
        <v>12</v>
      </c>
      <c r="D186" s="54" t="s">
        <v>148</v>
      </c>
      <c r="E186" s="25" t="s">
        <v>10</v>
      </c>
      <c r="F186" s="25" t="s">
        <v>10</v>
      </c>
      <c r="G186" s="25" t="s">
        <v>10</v>
      </c>
      <c r="H186" s="25" t="s">
        <v>10</v>
      </c>
      <c r="I186" s="25" t="s">
        <v>10</v>
      </c>
      <c r="J186" s="26"/>
    </row>
    <row r="187" spans="1:10" ht="21" customHeight="1">
      <c r="A187" s="27"/>
      <c r="B187" s="28" t="s">
        <v>156</v>
      </c>
      <c r="C187" s="25">
        <v>0</v>
      </c>
      <c r="D187" s="24" t="s">
        <v>10</v>
      </c>
      <c r="E187" s="25" t="s">
        <v>10</v>
      </c>
      <c r="F187" s="25" t="s">
        <v>10</v>
      </c>
      <c r="G187" s="25" t="s">
        <v>10</v>
      </c>
      <c r="H187" s="25" t="s">
        <v>10</v>
      </c>
      <c r="I187" s="25" t="s">
        <v>10</v>
      </c>
      <c r="J187" s="26"/>
    </row>
    <row r="188" spans="1:10" ht="21" customHeight="1">
      <c r="A188" s="27" t="s">
        <v>10</v>
      </c>
      <c r="B188" s="28" t="s">
        <v>157</v>
      </c>
      <c r="C188" s="25">
        <v>16</v>
      </c>
      <c r="D188" s="24" t="s">
        <v>44</v>
      </c>
      <c r="E188" s="25" t="s">
        <v>10</v>
      </c>
      <c r="F188" s="25" t="s">
        <v>10</v>
      </c>
      <c r="G188" s="25" t="s">
        <v>10</v>
      </c>
      <c r="H188" s="25" t="s">
        <v>10</v>
      </c>
      <c r="I188" s="25" t="s">
        <v>10</v>
      </c>
      <c r="J188" s="26"/>
    </row>
    <row r="189" spans="1:10" ht="21" customHeight="1">
      <c r="A189" s="27" t="s">
        <v>10</v>
      </c>
      <c r="B189" s="28" t="s">
        <v>158</v>
      </c>
      <c r="C189" s="25">
        <v>100</v>
      </c>
      <c r="D189" s="24" t="s">
        <v>44</v>
      </c>
      <c r="E189" s="25" t="s">
        <v>10</v>
      </c>
      <c r="F189" s="25" t="s">
        <v>10</v>
      </c>
      <c r="G189" s="25" t="s">
        <v>10</v>
      </c>
      <c r="H189" s="25" t="s">
        <v>10</v>
      </c>
      <c r="I189" s="25" t="s">
        <v>10</v>
      </c>
      <c r="J189" s="26"/>
    </row>
    <row r="190" spans="1:10" ht="21" customHeight="1">
      <c r="A190" s="27" t="s">
        <v>10</v>
      </c>
      <c r="B190" s="28" t="s">
        <v>159</v>
      </c>
      <c r="C190" s="25">
        <v>72</v>
      </c>
      <c r="D190" s="24" t="s">
        <v>44</v>
      </c>
      <c r="E190" s="25" t="s">
        <v>10</v>
      </c>
      <c r="F190" s="25" t="s">
        <v>10</v>
      </c>
      <c r="G190" s="25" t="s">
        <v>10</v>
      </c>
      <c r="H190" s="25" t="s">
        <v>10</v>
      </c>
      <c r="I190" s="25" t="s">
        <v>10</v>
      </c>
      <c r="J190" s="26"/>
    </row>
    <row r="191" spans="1:10" ht="21" customHeight="1">
      <c r="A191" s="27" t="s">
        <v>10</v>
      </c>
      <c r="B191" s="28" t="s">
        <v>141</v>
      </c>
      <c r="C191" s="25">
        <v>0</v>
      </c>
      <c r="D191" s="24" t="s">
        <v>10</v>
      </c>
      <c r="E191" s="25" t="s">
        <v>10</v>
      </c>
      <c r="F191" s="25" t="s">
        <v>10</v>
      </c>
      <c r="G191" s="25" t="s">
        <v>10</v>
      </c>
      <c r="H191" s="25" t="s">
        <v>10</v>
      </c>
      <c r="I191" s="25" t="s">
        <v>10</v>
      </c>
      <c r="J191" s="26"/>
    </row>
    <row r="192" spans="1:10" ht="21" customHeight="1">
      <c r="A192" s="27" t="s">
        <v>10</v>
      </c>
      <c r="B192" s="28" t="s">
        <v>160</v>
      </c>
      <c r="C192" s="25">
        <v>16</v>
      </c>
      <c r="D192" s="24" t="s">
        <v>148</v>
      </c>
      <c r="E192" s="25" t="s">
        <v>10</v>
      </c>
      <c r="F192" s="25" t="s">
        <v>10</v>
      </c>
      <c r="G192" s="25" t="s">
        <v>10</v>
      </c>
      <c r="H192" s="25" t="s">
        <v>10</v>
      </c>
      <c r="I192" s="25" t="s">
        <v>10</v>
      </c>
      <c r="J192" s="26"/>
    </row>
    <row r="193" spans="1:10" ht="21" customHeight="1">
      <c r="A193" s="27" t="s">
        <v>10</v>
      </c>
      <c r="B193" s="28" t="s">
        <v>161</v>
      </c>
      <c r="C193" s="25">
        <v>36</v>
      </c>
      <c r="D193" s="24" t="s">
        <v>148</v>
      </c>
      <c r="E193" s="25" t="s">
        <v>10</v>
      </c>
      <c r="F193" s="25" t="s">
        <v>10</v>
      </c>
      <c r="G193" s="25" t="s">
        <v>10</v>
      </c>
      <c r="H193" s="25" t="s">
        <v>10</v>
      </c>
      <c r="I193" s="25" t="s">
        <v>10</v>
      </c>
      <c r="J193" s="26"/>
    </row>
    <row r="194" spans="1:10" ht="21" customHeight="1">
      <c r="A194" s="27" t="s">
        <v>10</v>
      </c>
      <c r="B194" s="28" t="s">
        <v>162</v>
      </c>
      <c r="C194" s="25">
        <v>68</v>
      </c>
      <c r="D194" s="24" t="s">
        <v>148</v>
      </c>
      <c r="E194" s="25" t="s">
        <v>10</v>
      </c>
      <c r="F194" s="25" t="s">
        <v>10</v>
      </c>
      <c r="G194" s="25" t="s">
        <v>10</v>
      </c>
      <c r="H194" s="25" t="s">
        <v>10</v>
      </c>
      <c r="I194" s="25" t="s">
        <v>10</v>
      </c>
      <c r="J194" s="26"/>
    </row>
    <row r="195" spans="1:10" ht="21" customHeight="1">
      <c r="A195" s="27" t="s">
        <v>10</v>
      </c>
      <c r="B195" s="28" t="s">
        <v>163</v>
      </c>
      <c r="C195" s="25">
        <v>0</v>
      </c>
      <c r="D195" s="24" t="s">
        <v>10</v>
      </c>
      <c r="E195" s="25" t="s">
        <v>10</v>
      </c>
      <c r="F195" s="25" t="s">
        <v>10</v>
      </c>
      <c r="G195" s="25" t="s">
        <v>10</v>
      </c>
      <c r="H195" s="25" t="s">
        <v>10</v>
      </c>
      <c r="I195" s="25" t="s">
        <v>10</v>
      </c>
      <c r="J195" s="26"/>
    </row>
    <row r="196" spans="1:10" ht="21" customHeight="1">
      <c r="A196" s="27" t="s">
        <v>10</v>
      </c>
      <c r="B196" s="28" t="s">
        <v>162</v>
      </c>
      <c r="C196" s="25">
        <v>24</v>
      </c>
      <c r="D196" s="24" t="s">
        <v>148</v>
      </c>
      <c r="E196" s="25" t="s">
        <v>10</v>
      </c>
      <c r="F196" s="25" t="s">
        <v>10</v>
      </c>
      <c r="G196" s="25" t="s">
        <v>10</v>
      </c>
      <c r="H196" s="25" t="s">
        <v>10</v>
      </c>
      <c r="I196" s="25" t="s">
        <v>10</v>
      </c>
      <c r="J196" s="26"/>
    </row>
    <row r="197" spans="1:10" ht="21" customHeight="1">
      <c r="A197" s="27" t="s">
        <v>10</v>
      </c>
      <c r="B197" s="28" t="s">
        <v>143</v>
      </c>
      <c r="C197" s="25">
        <v>0</v>
      </c>
      <c r="D197" s="24" t="s">
        <v>10</v>
      </c>
      <c r="E197" s="25" t="s">
        <v>10</v>
      </c>
      <c r="F197" s="25" t="s">
        <v>10</v>
      </c>
      <c r="G197" s="25" t="s">
        <v>10</v>
      </c>
      <c r="H197" s="25" t="s">
        <v>10</v>
      </c>
      <c r="I197" s="25" t="s">
        <v>10</v>
      </c>
      <c r="J197" s="26"/>
    </row>
    <row r="198" spans="1:10" ht="21" customHeight="1">
      <c r="A198" s="27" t="s">
        <v>10</v>
      </c>
      <c r="B198" s="28" t="s">
        <v>162</v>
      </c>
      <c r="C198" s="25">
        <v>32</v>
      </c>
      <c r="D198" s="24" t="s">
        <v>148</v>
      </c>
      <c r="E198" s="25" t="s">
        <v>10</v>
      </c>
      <c r="F198" s="25" t="s">
        <v>10</v>
      </c>
      <c r="G198" s="25" t="s">
        <v>10</v>
      </c>
      <c r="H198" s="25" t="s">
        <v>10</v>
      </c>
      <c r="I198" s="25" t="s">
        <v>10</v>
      </c>
      <c r="J198" s="26"/>
    </row>
    <row r="199" spans="1:10" ht="21" customHeight="1">
      <c r="A199" s="27" t="s">
        <v>10</v>
      </c>
      <c r="B199" s="28" t="s">
        <v>164</v>
      </c>
      <c r="C199" s="25">
        <v>0</v>
      </c>
      <c r="D199" s="24" t="s">
        <v>10</v>
      </c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1" customHeight="1">
      <c r="A200" s="27" t="s">
        <v>10</v>
      </c>
      <c r="B200" s="28" t="s">
        <v>162</v>
      </c>
      <c r="C200" s="25">
        <v>24</v>
      </c>
      <c r="D200" s="24" t="s">
        <v>148</v>
      </c>
      <c r="E200" s="25" t="s">
        <v>10</v>
      </c>
      <c r="F200" s="25" t="s">
        <v>10</v>
      </c>
      <c r="G200" s="25" t="s">
        <v>10</v>
      </c>
      <c r="H200" s="25" t="s">
        <v>10</v>
      </c>
      <c r="I200" s="25" t="s">
        <v>10</v>
      </c>
      <c r="J200" s="26"/>
    </row>
    <row r="201" spans="1:10" ht="21" customHeight="1">
      <c r="A201" s="27" t="s">
        <v>10</v>
      </c>
      <c r="B201" s="28" t="s">
        <v>165</v>
      </c>
      <c r="C201" s="25">
        <v>0</v>
      </c>
      <c r="D201" s="24" t="s">
        <v>10</v>
      </c>
      <c r="E201" s="25" t="s">
        <v>10</v>
      </c>
      <c r="F201" s="25" t="s">
        <v>10</v>
      </c>
      <c r="G201" s="25" t="s">
        <v>10</v>
      </c>
      <c r="H201" s="25" t="s">
        <v>10</v>
      </c>
      <c r="I201" s="25" t="s">
        <v>10</v>
      </c>
      <c r="J201" s="26"/>
    </row>
    <row r="202" spans="1:10" ht="21" customHeight="1">
      <c r="A202" s="27" t="s">
        <v>10</v>
      </c>
      <c r="B202" s="28" t="s">
        <v>161</v>
      </c>
      <c r="C202" s="25">
        <v>8</v>
      </c>
      <c r="D202" s="24" t="s">
        <v>148</v>
      </c>
      <c r="E202" s="25" t="s">
        <v>10</v>
      </c>
      <c r="F202" s="25" t="s">
        <v>10</v>
      </c>
      <c r="G202" s="25" t="s">
        <v>10</v>
      </c>
      <c r="H202" s="25" t="s">
        <v>10</v>
      </c>
      <c r="I202" s="25" t="s">
        <v>10</v>
      </c>
      <c r="J202" s="26"/>
    </row>
    <row r="203" spans="1:10" ht="21" customHeight="1">
      <c r="A203" s="27"/>
      <c r="B203" s="28" t="s">
        <v>166</v>
      </c>
      <c r="C203" s="25">
        <v>1</v>
      </c>
      <c r="D203" s="24" t="s">
        <v>172</v>
      </c>
      <c r="E203" s="25" t="s">
        <v>10</v>
      </c>
      <c r="F203" s="25" t="s">
        <v>10</v>
      </c>
      <c r="G203" s="25" t="s">
        <v>10</v>
      </c>
      <c r="H203" s="25" t="s">
        <v>10</v>
      </c>
      <c r="I203" s="25" t="s">
        <v>10</v>
      </c>
      <c r="J203" s="26"/>
    </row>
    <row r="204" spans="1:10" ht="21" customHeight="1">
      <c r="A204" s="27" t="s">
        <v>10</v>
      </c>
      <c r="B204" s="28" t="s">
        <v>167</v>
      </c>
      <c r="C204" s="25">
        <v>72</v>
      </c>
      <c r="D204" s="24" t="s">
        <v>44</v>
      </c>
      <c r="E204" s="25" t="s">
        <v>10</v>
      </c>
      <c r="F204" s="25" t="s">
        <v>10</v>
      </c>
      <c r="G204" s="25" t="s">
        <v>10</v>
      </c>
      <c r="H204" s="25" t="s">
        <v>10</v>
      </c>
      <c r="I204" s="25" t="s">
        <v>10</v>
      </c>
      <c r="J204" s="26"/>
    </row>
    <row r="205" spans="1:10" ht="21" customHeight="1">
      <c r="A205" s="27" t="s">
        <v>10</v>
      </c>
      <c r="B205" s="28" t="s">
        <v>168</v>
      </c>
      <c r="C205" s="25">
        <v>16</v>
      </c>
      <c r="D205" s="24" t="s">
        <v>173</v>
      </c>
      <c r="E205" s="25" t="s">
        <v>10</v>
      </c>
      <c r="F205" s="25" t="s">
        <v>10</v>
      </c>
      <c r="G205" s="25" t="s">
        <v>10</v>
      </c>
      <c r="H205" s="25" t="s">
        <v>10</v>
      </c>
      <c r="I205" s="25" t="s">
        <v>10</v>
      </c>
      <c r="J205" s="26"/>
    </row>
    <row r="206" spans="1:10" ht="21" customHeight="1">
      <c r="A206" s="27" t="s">
        <v>10</v>
      </c>
      <c r="B206" s="28" t="s">
        <v>169</v>
      </c>
      <c r="C206" s="25">
        <v>4</v>
      </c>
      <c r="D206" s="24" t="s">
        <v>173</v>
      </c>
      <c r="E206" s="25" t="s">
        <v>10</v>
      </c>
      <c r="F206" s="25" t="s">
        <v>10</v>
      </c>
      <c r="G206" s="25" t="s">
        <v>10</v>
      </c>
      <c r="H206" s="25" t="s">
        <v>10</v>
      </c>
      <c r="I206" s="25" t="s">
        <v>10</v>
      </c>
      <c r="J206" s="26"/>
    </row>
    <row r="207" spans="1:10" ht="21" customHeight="1">
      <c r="A207" s="27" t="s">
        <v>10</v>
      </c>
      <c r="B207" s="28" t="s">
        <v>171</v>
      </c>
      <c r="C207" s="25">
        <v>4</v>
      </c>
      <c r="D207" s="24" t="s">
        <v>174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10</v>
      </c>
      <c r="J207" s="26"/>
    </row>
    <row r="208" spans="1:10" ht="21" customHeight="1">
      <c r="A208" s="27" t="s">
        <v>10</v>
      </c>
      <c r="B208" s="28" t="s">
        <v>170</v>
      </c>
      <c r="C208" s="25">
        <v>4</v>
      </c>
      <c r="D208" s="24" t="s">
        <v>45</v>
      </c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10</v>
      </c>
      <c r="J208" s="26"/>
    </row>
    <row r="209" spans="1:10" ht="21" customHeight="1">
      <c r="A209" s="58"/>
      <c r="B209" s="117" t="s">
        <v>175</v>
      </c>
      <c r="C209" s="60" t="s">
        <v>10</v>
      </c>
      <c r="D209" s="54"/>
      <c r="E209" s="25" t="s">
        <v>10</v>
      </c>
      <c r="F209" s="25" t="s">
        <v>10</v>
      </c>
      <c r="G209" s="25" t="s">
        <v>10</v>
      </c>
      <c r="H209" s="25" t="s">
        <v>10</v>
      </c>
      <c r="I209" s="25" t="s">
        <v>10</v>
      </c>
      <c r="J209" s="26"/>
    </row>
    <row r="210" spans="1:10" ht="21" customHeight="1">
      <c r="A210" s="22">
        <v>4</v>
      </c>
      <c r="B210" s="43" t="s">
        <v>303</v>
      </c>
      <c r="C210" s="23"/>
      <c r="D210" s="24"/>
      <c r="E210" s="25" t="s">
        <v>10</v>
      </c>
      <c r="F210" s="25" t="s">
        <v>10</v>
      </c>
      <c r="G210" s="25" t="s">
        <v>10</v>
      </c>
      <c r="H210" s="25" t="s">
        <v>10</v>
      </c>
      <c r="I210" s="25" t="s">
        <v>10</v>
      </c>
      <c r="J210" s="26"/>
    </row>
    <row r="211" spans="1:10" ht="21" customHeight="1">
      <c r="A211" s="27" t="s">
        <v>10</v>
      </c>
      <c r="B211" s="28" t="s">
        <v>90</v>
      </c>
      <c r="C211" s="25" t="s">
        <v>10</v>
      </c>
      <c r="D211" s="24" t="s">
        <v>23</v>
      </c>
      <c r="E211" s="25" t="s">
        <v>10</v>
      </c>
      <c r="F211" s="25" t="s">
        <v>10</v>
      </c>
      <c r="G211" s="25" t="s">
        <v>10</v>
      </c>
      <c r="H211" s="25" t="s">
        <v>10</v>
      </c>
      <c r="I211" s="25" t="s">
        <v>10</v>
      </c>
      <c r="J211" s="26"/>
    </row>
    <row r="212" spans="1:10" ht="21" customHeight="1">
      <c r="A212" s="27" t="s">
        <v>10</v>
      </c>
      <c r="B212" s="28" t="s">
        <v>91</v>
      </c>
      <c r="C212" s="25" t="s">
        <v>10</v>
      </c>
      <c r="D212" s="24" t="s">
        <v>23</v>
      </c>
      <c r="E212" s="25" t="s">
        <v>10</v>
      </c>
      <c r="F212" s="25" t="s">
        <v>10</v>
      </c>
      <c r="G212" s="25" t="s">
        <v>10</v>
      </c>
      <c r="H212" s="25" t="s">
        <v>10</v>
      </c>
      <c r="I212" s="25" t="s">
        <v>10</v>
      </c>
      <c r="J212" s="26"/>
    </row>
    <row r="213" spans="1:10" ht="21" customHeight="1">
      <c r="A213" s="27" t="s">
        <v>10</v>
      </c>
      <c r="B213" s="28" t="s">
        <v>92</v>
      </c>
      <c r="C213" s="25" t="s">
        <v>10</v>
      </c>
      <c r="D213" s="24" t="s">
        <v>23</v>
      </c>
      <c r="E213" s="25" t="s">
        <v>10</v>
      </c>
      <c r="F213" s="25" t="s">
        <v>10</v>
      </c>
      <c r="G213" s="25" t="s">
        <v>10</v>
      </c>
      <c r="H213" s="25" t="s">
        <v>10</v>
      </c>
      <c r="I213" s="25" t="s">
        <v>10</v>
      </c>
      <c r="J213" s="26"/>
    </row>
    <row r="214" spans="1:10" ht="21" customHeight="1">
      <c r="A214" s="27" t="s">
        <v>10</v>
      </c>
      <c r="B214" s="28" t="s">
        <v>93</v>
      </c>
      <c r="C214" s="25" t="s">
        <v>10</v>
      </c>
      <c r="D214" s="24" t="s">
        <v>23</v>
      </c>
      <c r="E214" s="25" t="s">
        <v>10</v>
      </c>
      <c r="F214" s="25" t="s">
        <v>10</v>
      </c>
      <c r="G214" s="25" t="s">
        <v>10</v>
      </c>
      <c r="H214" s="25" t="s">
        <v>10</v>
      </c>
      <c r="I214" s="25" t="s">
        <v>10</v>
      </c>
      <c r="J214" s="26"/>
    </row>
    <row r="215" spans="1:10" ht="21" customHeight="1">
      <c r="A215" s="27" t="s">
        <v>10</v>
      </c>
      <c r="B215" s="28" t="s">
        <v>94</v>
      </c>
      <c r="C215" s="25" t="s">
        <v>10</v>
      </c>
      <c r="D215" s="24" t="s">
        <v>23</v>
      </c>
      <c r="E215" s="25" t="s">
        <v>10</v>
      </c>
      <c r="F215" s="25" t="s">
        <v>10</v>
      </c>
      <c r="G215" s="25" t="s">
        <v>10</v>
      </c>
      <c r="H215" s="25" t="s">
        <v>10</v>
      </c>
      <c r="I215" s="25" t="s">
        <v>10</v>
      </c>
      <c r="J215" s="26"/>
    </row>
    <row r="216" spans="1:10" ht="21" customHeight="1">
      <c r="A216" s="58"/>
      <c r="B216" s="117" t="s">
        <v>95</v>
      </c>
      <c r="C216" s="60" t="s">
        <v>10</v>
      </c>
      <c r="D216" s="54"/>
      <c r="E216" s="25" t="s">
        <v>10</v>
      </c>
      <c r="F216" s="25" t="s">
        <v>10</v>
      </c>
      <c r="G216" s="25" t="s">
        <v>10</v>
      </c>
      <c r="H216" s="25" t="s">
        <v>10</v>
      </c>
      <c r="I216" s="25" t="s">
        <v>10</v>
      </c>
      <c r="J216" s="26"/>
    </row>
    <row r="217" spans="1:10" ht="21" customHeight="1">
      <c r="A217" s="27"/>
      <c r="B217" s="40" t="s">
        <v>90</v>
      </c>
      <c r="C217" s="23" t="s">
        <v>10</v>
      </c>
      <c r="D217" s="24"/>
      <c r="E217" s="25" t="s">
        <v>10</v>
      </c>
      <c r="F217" s="25" t="s">
        <v>10</v>
      </c>
      <c r="G217" s="25" t="s">
        <v>10</v>
      </c>
      <c r="H217" s="25" t="s">
        <v>10</v>
      </c>
      <c r="I217" s="25" t="s">
        <v>10</v>
      </c>
      <c r="J217" s="26"/>
    </row>
    <row r="218" spans="1:10" ht="21" customHeight="1">
      <c r="A218" s="27" t="s">
        <v>10</v>
      </c>
      <c r="B218" s="28" t="s">
        <v>96</v>
      </c>
      <c r="C218" s="25">
        <v>4</v>
      </c>
      <c r="D218" s="24" t="s">
        <v>101</v>
      </c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1" customHeight="1">
      <c r="A219" s="27" t="s">
        <v>10</v>
      </c>
      <c r="B219" s="28" t="s">
        <v>97</v>
      </c>
      <c r="C219" s="25">
        <v>12</v>
      </c>
      <c r="D219" s="24" t="s">
        <v>101</v>
      </c>
      <c r="E219" s="25" t="s">
        <v>10</v>
      </c>
      <c r="F219" s="25" t="s">
        <v>10</v>
      </c>
      <c r="G219" s="25" t="s">
        <v>10</v>
      </c>
      <c r="H219" s="25" t="s">
        <v>10</v>
      </c>
      <c r="I219" s="25" t="s">
        <v>10</v>
      </c>
      <c r="J219" s="26"/>
    </row>
    <row r="220" spans="1:10" ht="21" customHeight="1">
      <c r="A220" s="27" t="s">
        <v>10</v>
      </c>
      <c r="B220" s="28" t="s">
        <v>98</v>
      </c>
      <c r="C220" s="25">
        <v>4</v>
      </c>
      <c r="D220" s="24" t="s">
        <v>101</v>
      </c>
      <c r="E220" s="25" t="s">
        <v>10</v>
      </c>
      <c r="F220" s="25" t="s">
        <v>10</v>
      </c>
      <c r="G220" s="25" t="s">
        <v>10</v>
      </c>
      <c r="H220" s="25" t="s">
        <v>10</v>
      </c>
      <c r="I220" s="25" t="s">
        <v>10</v>
      </c>
      <c r="J220" s="26"/>
    </row>
    <row r="221" spans="1:10" ht="21" customHeight="1">
      <c r="A221" s="27" t="s">
        <v>10</v>
      </c>
      <c r="B221" s="28" t="s">
        <v>99</v>
      </c>
      <c r="C221" s="25">
        <v>1</v>
      </c>
      <c r="D221" s="24" t="s">
        <v>102</v>
      </c>
      <c r="E221" s="25" t="s">
        <v>10</v>
      </c>
      <c r="F221" s="25" t="s">
        <v>10</v>
      </c>
      <c r="G221" s="25" t="s">
        <v>10</v>
      </c>
      <c r="H221" s="25" t="s">
        <v>10</v>
      </c>
      <c r="I221" s="25" t="s">
        <v>10</v>
      </c>
      <c r="J221" s="26"/>
    </row>
    <row r="222" spans="1:10" ht="21" customHeight="1">
      <c r="A222" s="27" t="s">
        <v>10</v>
      </c>
      <c r="B222" s="26" t="s">
        <v>100</v>
      </c>
      <c r="C222" s="25" t="s">
        <v>10</v>
      </c>
      <c r="D222" s="24" t="s">
        <v>10</v>
      </c>
      <c r="E222" s="25" t="s">
        <v>10</v>
      </c>
      <c r="F222" s="25" t="s">
        <v>10</v>
      </c>
      <c r="G222" s="25" t="s">
        <v>10</v>
      </c>
      <c r="H222" s="25" t="s">
        <v>10</v>
      </c>
      <c r="I222" s="25" t="s">
        <v>10</v>
      </c>
      <c r="J222" s="26"/>
    </row>
    <row r="223" spans="1:10" ht="21" customHeight="1">
      <c r="A223" s="27" t="s">
        <v>10</v>
      </c>
      <c r="B223" s="28" t="s">
        <v>91</v>
      </c>
      <c r="C223" s="25">
        <v>0</v>
      </c>
      <c r="D223" s="24" t="s">
        <v>10</v>
      </c>
      <c r="E223" s="25" t="s">
        <v>10</v>
      </c>
      <c r="F223" s="25" t="s">
        <v>10</v>
      </c>
      <c r="G223" s="25" t="s">
        <v>10</v>
      </c>
      <c r="H223" s="25" t="s">
        <v>10</v>
      </c>
      <c r="I223" s="25" t="s">
        <v>10</v>
      </c>
      <c r="J223" s="26"/>
    </row>
    <row r="224" spans="1:10" ht="21" customHeight="1">
      <c r="A224" s="27" t="s">
        <v>10</v>
      </c>
      <c r="B224" s="28" t="s">
        <v>103</v>
      </c>
      <c r="C224" s="25">
        <v>4</v>
      </c>
      <c r="D224" s="24" t="s">
        <v>101</v>
      </c>
      <c r="E224" s="25" t="s">
        <v>10</v>
      </c>
      <c r="F224" s="25" t="s">
        <v>10</v>
      </c>
      <c r="G224" s="25" t="s">
        <v>10</v>
      </c>
      <c r="H224" s="25" t="s">
        <v>10</v>
      </c>
      <c r="I224" s="25" t="s">
        <v>10</v>
      </c>
      <c r="J224" s="26"/>
    </row>
    <row r="225" spans="1:10" ht="21" customHeight="1">
      <c r="A225" s="27" t="s">
        <v>10</v>
      </c>
      <c r="B225" s="28" t="s">
        <v>104</v>
      </c>
      <c r="C225" s="25">
        <v>4</v>
      </c>
      <c r="D225" s="24" t="s">
        <v>101</v>
      </c>
      <c r="E225" s="25" t="s">
        <v>10</v>
      </c>
      <c r="F225" s="25" t="s">
        <v>10</v>
      </c>
      <c r="G225" s="25" t="s">
        <v>10</v>
      </c>
      <c r="H225" s="25" t="s">
        <v>10</v>
      </c>
      <c r="I225" s="25" t="s">
        <v>10</v>
      </c>
      <c r="J225" s="26"/>
    </row>
    <row r="226" spans="1:10" ht="21" customHeight="1">
      <c r="A226" s="27" t="s">
        <v>10</v>
      </c>
      <c r="B226" s="28" t="s">
        <v>132</v>
      </c>
      <c r="C226" s="25">
        <v>4</v>
      </c>
      <c r="D226" s="24" t="s">
        <v>101</v>
      </c>
      <c r="E226" s="25" t="s">
        <v>10</v>
      </c>
      <c r="F226" s="25" t="s">
        <v>10</v>
      </c>
      <c r="G226" s="25" t="s">
        <v>10</v>
      </c>
      <c r="H226" s="25" t="s">
        <v>10</v>
      </c>
      <c r="I226" s="25" t="s">
        <v>10</v>
      </c>
      <c r="J226" s="26"/>
    </row>
    <row r="227" spans="1:10" ht="21" customHeight="1">
      <c r="A227" s="27" t="s">
        <v>10</v>
      </c>
      <c r="B227" s="28" t="s">
        <v>99</v>
      </c>
      <c r="C227" s="25">
        <v>1</v>
      </c>
      <c r="D227" s="24" t="s">
        <v>102</v>
      </c>
      <c r="E227" s="25" t="s">
        <v>10</v>
      </c>
      <c r="F227" s="25" t="s">
        <v>10</v>
      </c>
      <c r="G227" s="25" t="s">
        <v>10</v>
      </c>
      <c r="H227" s="25" t="s">
        <v>10</v>
      </c>
      <c r="I227" s="25" t="s">
        <v>10</v>
      </c>
      <c r="J227" s="26"/>
    </row>
    <row r="228" spans="1:10" ht="21" customHeight="1">
      <c r="A228" s="27" t="s">
        <v>10</v>
      </c>
      <c r="B228" s="26" t="s">
        <v>105</v>
      </c>
      <c r="C228" s="25" t="s">
        <v>10</v>
      </c>
      <c r="D228" s="24" t="s">
        <v>10</v>
      </c>
      <c r="E228" s="25" t="s">
        <v>10</v>
      </c>
      <c r="F228" s="25" t="s">
        <v>10</v>
      </c>
      <c r="G228" s="25" t="s">
        <v>10</v>
      </c>
      <c r="H228" s="25" t="s">
        <v>10</v>
      </c>
      <c r="I228" s="25" t="s">
        <v>10</v>
      </c>
      <c r="J228" s="26"/>
    </row>
    <row r="229" spans="1:10" ht="21" customHeight="1">
      <c r="A229" s="27" t="s">
        <v>10</v>
      </c>
      <c r="B229" s="28" t="s">
        <v>92</v>
      </c>
      <c r="C229" s="25">
        <v>0</v>
      </c>
      <c r="D229" s="24" t="s">
        <v>10</v>
      </c>
      <c r="E229" s="25" t="s">
        <v>10</v>
      </c>
      <c r="F229" s="25" t="s">
        <v>10</v>
      </c>
      <c r="G229" s="25" t="s">
        <v>10</v>
      </c>
      <c r="H229" s="25" t="s">
        <v>10</v>
      </c>
      <c r="I229" s="25" t="s">
        <v>10</v>
      </c>
      <c r="J229" s="26"/>
    </row>
    <row r="230" spans="1:10" ht="21" customHeight="1">
      <c r="A230" s="27" t="s">
        <v>10</v>
      </c>
      <c r="B230" s="28" t="s">
        <v>106</v>
      </c>
      <c r="C230" s="25">
        <v>60</v>
      </c>
      <c r="D230" s="24" t="s">
        <v>113</v>
      </c>
      <c r="E230" s="25" t="s">
        <v>10</v>
      </c>
      <c r="F230" s="25" t="s">
        <v>10</v>
      </c>
      <c r="G230" s="25" t="s">
        <v>10</v>
      </c>
      <c r="H230" s="25" t="s">
        <v>10</v>
      </c>
      <c r="I230" s="25" t="s">
        <v>10</v>
      </c>
      <c r="J230" s="26"/>
    </row>
    <row r="231" spans="1:10" ht="21" customHeight="1">
      <c r="A231" s="58"/>
      <c r="B231" s="50" t="s">
        <v>107</v>
      </c>
      <c r="C231" s="51">
        <v>36</v>
      </c>
      <c r="D231" s="54" t="s">
        <v>113</v>
      </c>
      <c r="E231" s="25" t="s">
        <v>10</v>
      </c>
      <c r="F231" s="25" t="s">
        <v>10</v>
      </c>
      <c r="G231" s="25" t="s">
        <v>10</v>
      </c>
      <c r="H231" s="25" t="s">
        <v>10</v>
      </c>
      <c r="I231" s="25" t="s">
        <v>10</v>
      </c>
      <c r="J231" s="26"/>
    </row>
    <row r="232" spans="1:10" ht="21" customHeight="1">
      <c r="A232" s="27"/>
      <c r="B232" s="52" t="s">
        <v>108</v>
      </c>
      <c r="C232" s="25">
        <v>120</v>
      </c>
      <c r="D232" s="53" t="s">
        <v>113</v>
      </c>
      <c r="E232" s="25" t="s">
        <v>10</v>
      </c>
      <c r="F232" s="25" t="s">
        <v>10</v>
      </c>
      <c r="G232" s="25" t="s">
        <v>10</v>
      </c>
      <c r="H232" s="25" t="s">
        <v>10</v>
      </c>
      <c r="I232" s="25" t="s">
        <v>10</v>
      </c>
      <c r="J232" s="26"/>
    </row>
    <row r="233" spans="1:10" ht="21" customHeight="1">
      <c r="A233" s="27" t="s">
        <v>10</v>
      </c>
      <c r="B233" s="28" t="s">
        <v>109</v>
      </c>
      <c r="C233" s="25">
        <v>130</v>
      </c>
      <c r="D233" s="24" t="s">
        <v>113</v>
      </c>
      <c r="E233" s="25" t="s">
        <v>10</v>
      </c>
      <c r="F233" s="25" t="s">
        <v>10</v>
      </c>
      <c r="G233" s="25" t="s">
        <v>10</v>
      </c>
      <c r="H233" s="25" t="s">
        <v>10</v>
      </c>
      <c r="I233" s="25" t="s">
        <v>10</v>
      </c>
      <c r="J233" s="26"/>
    </row>
    <row r="234" spans="1:10" ht="21" customHeight="1">
      <c r="A234" s="27" t="s">
        <v>10</v>
      </c>
      <c r="B234" s="28" t="s">
        <v>110</v>
      </c>
      <c r="C234" s="25">
        <v>60</v>
      </c>
      <c r="D234" s="24" t="s">
        <v>113</v>
      </c>
      <c r="E234" s="25" t="s">
        <v>10</v>
      </c>
      <c r="F234" s="25" t="s">
        <v>10</v>
      </c>
      <c r="G234" s="25" t="s">
        <v>10</v>
      </c>
      <c r="H234" s="25" t="s">
        <v>10</v>
      </c>
      <c r="I234" s="25" t="s">
        <v>10</v>
      </c>
      <c r="J234" s="26"/>
    </row>
    <row r="235" spans="1:10" ht="21" customHeight="1">
      <c r="A235" s="27" t="s">
        <v>10</v>
      </c>
      <c r="B235" s="28" t="s">
        <v>111</v>
      </c>
      <c r="C235" s="25">
        <v>600</v>
      </c>
      <c r="D235" s="24" t="s">
        <v>113</v>
      </c>
      <c r="E235" s="25" t="s">
        <v>10</v>
      </c>
      <c r="F235" s="25" t="s">
        <v>10</v>
      </c>
      <c r="G235" s="25" t="s">
        <v>10</v>
      </c>
      <c r="H235" s="25" t="s">
        <v>10</v>
      </c>
      <c r="I235" s="25" t="s">
        <v>10</v>
      </c>
      <c r="J235" s="26"/>
    </row>
    <row r="236" spans="1:10" ht="21" customHeight="1">
      <c r="A236" s="27" t="s">
        <v>10</v>
      </c>
      <c r="B236" s="28" t="s">
        <v>112</v>
      </c>
      <c r="C236" s="25">
        <v>650</v>
      </c>
      <c r="D236" s="24" t="s">
        <v>113</v>
      </c>
      <c r="E236" s="25" t="s">
        <v>10</v>
      </c>
      <c r="F236" s="25" t="s">
        <v>10</v>
      </c>
      <c r="G236" s="25" t="s">
        <v>10</v>
      </c>
      <c r="H236" s="25" t="s">
        <v>10</v>
      </c>
      <c r="I236" s="25" t="s">
        <v>10</v>
      </c>
      <c r="J236" s="26"/>
    </row>
    <row r="237" spans="1:10" ht="21" customHeight="1">
      <c r="A237" s="27" t="s">
        <v>10</v>
      </c>
      <c r="B237" s="28" t="s">
        <v>99</v>
      </c>
      <c r="C237" s="25">
        <v>1</v>
      </c>
      <c r="D237" s="24" t="s">
        <v>102</v>
      </c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6" t="s">
        <v>114</v>
      </c>
      <c r="C238" s="25" t="s">
        <v>10</v>
      </c>
      <c r="D238" s="24" t="s">
        <v>10</v>
      </c>
      <c r="E238" s="25" t="s">
        <v>10</v>
      </c>
      <c r="F238" s="25" t="s">
        <v>10</v>
      </c>
      <c r="G238" s="25" t="s">
        <v>10</v>
      </c>
      <c r="H238" s="25" t="s">
        <v>10</v>
      </c>
      <c r="I238" s="25" t="s">
        <v>10</v>
      </c>
      <c r="J238" s="26"/>
    </row>
    <row r="239" spans="1:10" ht="21" customHeight="1">
      <c r="A239" s="27" t="s">
        <v>10</v>
      </c>
      <c r="B239" s="28" t="s">
        <v>93</v>
      </c>
      <c r="C239" s="25">
        <v>0</v>
      </c>
      <c r="D239" s="24" t="s">
        <v>10</v>
      </c>
      <c r="E239" s="25" t="s">
        <v>10</v>
      </c>
      <c r="F239" s="25" t="s">
        <v>10</v>
      </c>
      <c r="G239" s="25" t="s">
        <v>10</v>
      </c>
      <c r="H239" s="25" t="s">
        <v>10</v>
      </c>
      <c r="I239" s="25" t="s">
        <v>10</v>
      </c>
      <c r="J239" s="26"/>
    </row>
    <row r="240" spans="1:10" ht="21" customHeight="1">
      <c r="A240" s="27" t="s">
        <v>10</v>
      </c>
      <c r="B240" s="28" t="s">
        <v>115</v>
      </c>
      <c r="C240" s="25">
        <v>20</v>
      </c>
      <c r="D240" s="24" t="s">
        <v>101</v>
      </c>
      <c r="E240" s="25" t="s">
        <v>10</v>
      </c>
      <c r="F240" s="25" t="s">
        <v>10</v>
      </c>
      <c r="G240" s="25" t="s">
        <v>10</v>
      </c>
      <c r="H240" s="25" t="s">
        <v>10</v>
      </c>
      <c r="I240" s="25" t="s">
        <v>10</v>
      </c>
      <c r="J240" s="26"/>
    </row>
    <row r="241" spans="1:10" ht="21" customHeight="1">
      <c r="A241" s="27" t="s">
        <v>10</v>
      </c>
      <c r="B241" s="28" t="s">
        <v>116</v>
      </c>
      <c r="C241" s="25">
        <v>28</v>
      </c>
      <c r="D241" s="24" t="s">
        <v>101</v>
      </c>
      <c r="E241" s="25" t="s">
        <v>10</v>
      </c>
      <c r="F241" s="25" t="s">
        <v>10</v>
      </c>
      <c r="G241" s="25" t="s">
        <v>10</v>
      </c>
      <c r="H241" s="25" t="s">
        <v>10</v>
      </c>
      <c r="I241" s="25" t="s">
        <v>10</v>
      </c>
      <c r="J241" s="26"/>
    </row>
    <row r="242" spans="1:10" ht="21" customHeight="1">
      <c r="A242" s="27" t="s">
        <v>10</v>
      </c>
      <c r="B242" s="28" t="s">
        <v>117</v>
      </c>
      <c r="C242" s="25">
        <v>8</v>
      </c>
      <c r="D242" s="24" t="s">
        <v>101</v>
      </c>
      <c r="E242" s="25" t="s">
        <v>10</v>
      </c>
      <c r="F242" s="25" t="s">
        <v>10</v>
      </c>
      <c r="G242" s="25" t="s">
        <v>10</v>
      </c>
      <c r="H242" s="25" t="s">
        <v>10</v>
      </c>
      <c r="I242" s="25" t="s">
        <v>10</v>
      </c>
      <c r="J242" s="26"/>
    </row>
    <row r="243" spans="1:10" ht="21" customHeight="1">
      <c r="A243" s="27" t="s">
        <v>10</v>
      </c>
      <c r="B243" s="28" t="s">
        <v>118</v>
      </c>
      <c r="C243" s="25">
        <v>8</v>
      </c>
      <c r="D243" s="24" t="s">
        <v>101</v>
      </c>
      <c r="E243" s="25" t="s">
        <v>10</v>
      </c>
      <c r="F243" s="25" t="s">
        <v>10</v>
      </c>
      <c r="G243" s="25" t="s">
        <v>10</v>
      </c>
      <c r="H243" s="25" t="s">
        <v>10</v>
      </c>
      <c r="I243" s="25" t="s">
        <v>10</v>
      </c>
      <c r="J243" s="26"/>
    </row>
    <row r="244" spans="1:10" ht="21" customHeight="1">
      <c r="A244" s="27" t="s">
        <v>10</v>
      </c>
      <c r="B244" s="28" t="s">
        <v>119</v>
      </c>
      <c r="C244" s="25">
        <v>12</v>
      </c>
      <c r="D244" s="24" t="s">
        <v>101</v>
      </c>
      <c r="E244" s="25" t="s">
        <v>10</v>
      </c>
      <c r="F244" s="25" t="s">
        <v>10</v>
      </c>
      <c r="G244" s="25" t="s">
        <v>10</v>
      </c>
      <c r="H244" s="25" t="s">
        <v>10</v>
      </c>
      <c r="I244" s="25" t="s">
        <v>10</v>
      </c>
      <c r="J244" s="26"/>
    </row>
    <row r="245" spans="1:10" ht="21" customHeight="1">
      <c r="A245" s="27" t="s">
        <v>10</v>
      </c>
      <c r="B245" s="28" t="s">
        <v>120</v>
      </c>
      <c r="C245" s="25">
        <v>8</v>
      </c>
      <c r="D245" s="24" t="s">
        <v>101</v>
      </c>
      <c r="E245" s="25" t="s">
        <v>10</v>
      </c>
      <c r="F245" s="25" t="s">
        <v>10</v>
      </c>
      <c r="G245" s="25" t="s">
        <v>10</v>
      </c>
      <c r="H245" s="25" t="s">
        <v>10</v>
      </c>
      <c r="I245" s="25" t="s">
        <v>10</v>
      </c>
      <c r="J245" s="26"/>
    </row>
    <row r="246" spans="1:10" ht="21" customHeight="1">
      <c r="A246" s="27" t="s">
        <v>10</v>
      </c>
      <c r="B246" s="28" t="s">
        <v>121</v>
      </c>
      <c r="C246" s="25">
        <v>68</v>
      </c>
      <c r="D246" s="24" t="s">
        <v>101</v>
      </c>
      <c r="E246" s="25" t="s">
        <v>10</v>
      </c>
      <c r="F246" s="25" t="s">
        <v>10</v>
      </c>
      <c r="G246" s="25" t="s">
        <v>10</v>
      </c>
      <c r="H246" s="25" t="s">
        <v>10</v>
      </c>
      <c r="I246" s="25" t="s">
        <v>10</v>
      </c>
      <c r="J246" s="26"/>
    </row>
    <row r="247" spans="1:10" ht="21" customHeight="1">
      <c r="A247" s="27" t="s">
        <v>10</v>
      </c>
      <c r="B247" s="28" t="s">
        <v>122</v>
      </c>
      <c r="C247" s="25">
        <v>24</v>
      </c>
      <c r="D247" s="24" t="s">
        <v>101</v>
      </c>
      <c r="E247" s="25" t="s">
        <v>10</v>
      </c>
      <c r="F247" s="25" t="s">
        <v>10</v>
      </c>
      <c r="G247" s="25" t="s">
        <v>10</v>
      </c>
      <c r="H247" s="25" t="s">
        <v>10</v>
      </c>
      <c r="I247" s="25" t="s">
        <v>10</v>
      </c>
      <c r="J247" s="26"/>
    </row>
    <row r="248" spans="1:10" ht="21" customHeight="1">
      <c r="A248" s="58"/>
      <c r="B248" s="50" t="s">
        <v>123</v>
      </c>
      <c r="C248" s="51">
        <v>8</v>
      </c>
      <c r="D248" s="54" t="s">
        <v>101</v>
      </c>
      <c r="E248" s="25" t="s">
        <v>10</v>
      </c>
      <c r="F248" s="25" t="s">
        <v>10</v>
      </c>
      <c r="G248" s="25" t="s">
        <v>10</v>
      </c>
      <c r="H248" s="25" t="s">
        <v>10</v>
      </c>
      <c r="I248" s="25" t="s">
        <v>10</v>
      </c>
      <c r="J248" s="26"/>
    </row>
    <row r="249" spans="1:10" ht="21" customHeight="1">
      <c r="A249" s="27"/>
      <c r="B249" s="52" t="s">
        <v>124</v>
      </c>
      <c r="C249" s="25">
        <v>76</v>
      </c>
      <c r="D249" s="53" t="s">
        <v>101</v>
      </c>
      <c r="E249" s="25" t="s">
        <v>10</v>
      </c>
      <c r="F249" s="25" t="s">
        <v>10</v>
      </c>
      <c r="G249" s="25" t="s">
        <v>10</v>
      </c>
      <c r="H249" s="25" t="s">
        <v>10</v>
      </c>
      <c r="I249" s="25" t="s">
        <v>10</v>
      </c>
      <c r="J249" s="26"/>
    </row>
    <row r="250" spans="1:10" ht="21" customHeight="1">
      <c r="A250" s="27" t="s">
        <v>10</v>
      </c>
      <c r="B250" s="28" t="s">
        <v>125</v>
      </c>
      <c r="C250" s="25">
        <v>4</v>
      </c>
      <c r="D250" s="24" t="s">
        <v>101</v>
      </c>
      <c r="E250" s="25" t="s">
        <v>10</v>
      </c>
      <c r="F250" s="25" t="s">
        <v>10</v>
      </c>
      <c r="G250" s="25" t="s">
        <v>10</v>
      </c>
      <c r="H250" s="25" t="s">
        <v>10</v>
      </c>
      <c r="I250" s="25" t="s">
        <v>10</v>
      </c>
      <c r="J250" s="26"/>
    </row>
    <row r="251" spans="1:10" ht="21" customHeight="1">
      <c r="A251" s="27" t="s">
        <v>10</v>
      </c>
      <c r="B251" s="28" t="s">
        <v>99</v>
      </c>
      <c r="C251" s="25">
        <v>1</v>
      </c>
      <c r="D251" s="24" t="s">
        <v>102</v>
      </c>
      <c r="E251" s="25" t="s">
        <v>10</v>
      </c>
      <c r="F251" s="25" t="s">
        <v>10</v>
      </c>
      <c r="G251" s="25" t="s">
        <v>10</v>
      </c>
      <c r="H251" s="25" t="s">
        <v>10</v>
      </c>
      <c r="I251" s="25" t="s">
        <v>10</v>
      </c>
      <c r="J251" s="26"/>
    </row>
    <row r="252" spans="1:10" ht="21" customHeight="1">
      <c r="A252" s="27" t="s">
        <v>10</v>
      </c>
      <c r="B252" s="26" t="s">
        <v>126</v>
      </c>
      <c r="C252" s="25" t="s">
        <v>10</v>
      </c>
      <c r="D252" s="24" t="s">
        <v>10</v>
      </c>
      <c r="E252" s="25" t="s">
        <v>10</v>
      </c>
      <c r="F252" s="25" t="s">
        <v>10</v>
      </c>
      <c r="G252" s="25" t="s">
        <v>10</v>
      </c>
      <c r="H252" s="25" t="s">
        <v>10</v>
      </c>
      <c r="I252" s="25" t="s">
        <v>10</v>
      </c>
      <c r="J252" s="26"/>
    </row>
    <row r="253" spans="1:10" ht="21" customHeight="1">
      <c r="A253" s="27" t="s">
        <v>10</v>
      </c>
      <c r="B253" s="28" t="s">
        <v>94</v>
      </c>
      <c r="C253" s="25">
        <v>0</v>
      </c>
      <c r="D253" s="24" t="s">
        <v>10</v>
      </c>
      <c r="E253" s="25" t="s">
        <v>10</v>
      </c>
      <c r="F253" s="25" t="s">
        <v>10</v>
      </c>
      <c r="G253" s="25" t="s">
        <v>10</v>
      </c>
      <c r="H253" s="25" t="s">
        <v>10</v>
      </c>
      <c r="I253" s="25" t="s">
        <v>10</v>
      </c>
      <c r="J253" s="26"/>
    </row>
    <row r="254" spans="1:10" ht="21" customHeight="1">
      <c r="A254" s="27" t="s">
        <v>10</v>
      </c>
      <c r="B254" s="28" t="s">
        <v>127</v>
      </c>
      <c r="C254" s="25">
        <v>230</v>
      </c>
      <c r="D254" s="24" t="s">
        <v>113</v>
      </c>
      <c r="E254" s="25" t="s">
        <v>10</v>
      </c>
      <c r="F254" s="25" t="s">
        <v>10</v>
      </c>
      <c r="G254" s="25" t="s">
        <v>10</v>
      </c>
      <c r="H254" s="25" t="s">
        <v>10</v>
      </c>
      <c r="I254" s="25" t="s">
        <v>10</v>
      </c>
      <c r="J254" s="26"/>
    </row>
    <row r="255" spans="1:10" ht="21" customHeight="1">
      <c r="A255" s="27" t="s">
        <v>10</v>
      </c>
      <c r="B255" s="28" t="s">
        <v>128</v>
      </c>
      <c r="C255" s="25">
        <v>4</v>
      </c>
      <c r="D255" s="24" t="s">
        <v>101</v>
      </c>
      <c r="E255" s="25" t="s">
        <v>10</v>
      </c>
      <c r="F255" s="25" t="s">
        <v>10</v>
      </c>
      <c r="G255" s="25" t="s">
        <v>10</v>
      </c>
      <c r="H255" s="25" t="s">
        <v>10</v>
      </c>
      <c r="I255" s="25" t="s">
        <v>10</v>
      </c>
      <c r="J255" s="26"/>
    </row>
    <row r="256" spans="1:10" ht="21" customHeight="1">
      <c r="A256" s="27" t="s">
        <v>10</v>
      </c>
      <c r="B256" s="28" t="s">
        <v>129</v>
      </c>
      <c r="C256" s="25">
        <v>70</v>
      </c>
      <c r="D256" s="24" t="s">
        <v>113</v>
      </c>
      <c r="E256" s="25" t="s">
        <v>10</v>
      </c>
      <c r="F256" s="25" t="s">
        <v>10</v>
      </c>
      <c r="G256" s="25" t="s">
        <v>10</v>
      </c>
      <c r="H256" s="25" t="s">
        <v>10</v>
      </c>
      <c r="I256" s="25" t="s">
        <v>10</v>
      </c>
      <c r="J256" s="26"/>
    </row>
    <row r="257" spans="1:10" ht="21" customHeight="1">
      <c r="A257" s="27" t="s">
        <v>10</v>
      </c>
      <c r="B257" s="28" t="s">
        <v>99</v>
      </c>
      <c r="C257" s="25">
        <v>1</v>
      </c>
      <c r="D257" s="24" t="s">
        <v>102</v>
      </c>
      <c r="E257" s="25" t="s">
        <v>10</v>
      </c>
      <c r="F257" s="25" t="s">
        <v>10</v>
      </c>
      <c r="G257" s="25" t="s">
        <v>10</v>
      </c>
      <c r="H257" s="25" t="s">
        <v>10</v>
      </c>
      <c r="I257" s="25" t="s">
        <v>10</v>
      </c>
      <c r="J257" s="26"/>
    </row>
    <row r="258" spans="1:10" ht="21" customHeight="1">
      <c r="A258" s="27" t="s">
        <v>10</v>
      </c>
      <c r="B258" s="26" t="s">
        <v>130</v>
      </c>
      <c r="C258" s="25" t="s">
        <v>10</v>
      </c>
      <c r="D258" s="24" t="s">
        <v>10</v>
      </c>
      <c r="E258" s="25" t="s">
        <v>10</v>
      </c>
      <c r="F258" s="25" t="s">
        <v>10</v>
      </c>
      <c r="G258" s="25" t="s">
        <v>10</v>
      </c>
      <c r="H258" s="25" t="s">
        <v>10</v>
      </c>
      <c r="I258" s="25" t="s">
        <v>10</v>
      </c>
      <c r="J258" s="26"/>
    </row>
    <row r="259" spans="1:10" ht="21" customHeight="1">
      <c r="A259" s="22">
        <v>5</v>
      </c>
      <c r="B259" s="41" t="s">
        <v>87</v>
      </c>
      <c r="C259" s="23" t="s">
        <v>10</v>
      </c>
      <c r="D259" s="24"/>
      <c r="E259" s="25" t="s">
        <v>10</v>
      </c>
      <c r="F259" s="25" t="s">
        <v>10</v>
      </c>
      <c r="G259" s="25" t="s">
        <v>10</v>
      </c>
      <c r="H259" s="25" t="s">
        <v>10</v>
      </c>
      <c r="I259" s="25" t="s">
        <v>10</v>
      </c>
      <c r="J259" s="26"/>
    </row>
    <row r="260" spans="1:10" ht="21" customHeight="1">
      <c r="A260" s="27" t="s">
        <v>10</v>
      </c>
      <c r="B260" s="28" t="s">
        <v>10</v>
      </c>
      <c r="C260" s="25" t="s">
        <v>10</v>
      </c>
      <c r="D260" s="24" t="s">
        <v>10</v>
      </c>
      <c r="E260" s="25" t="s">
        <v>10</v>
      </c>
      <c r="F260" s="25" t="s">
        <v>10</v>
      </c>
      <c r="G260" s="25" t="s">
        <v>10</v>
      </c>
      <c r="H260" s="25" t="s">
        <v>10</v>
      </c>
      <c r="I260" s="25" t="s">
        <v>10</v>
      </c>
      <c r="J260" s="26"/>
    </row>
    <row r="261" spans="1:10" ht="21" customHeight="1">
      <c r="A261" s="27"/>
      <c r="B261" s="28"/>
      <c r="C261" s="25"/>
      <c r="D261" s="24"/>
      <c r="E261" s="25"/>
      <c r="F261" s="25"/>
      <c r="G261" s="25"/>
      <c r="H261" s="25"/>
      <c r="I261" s="25"/>
      <c r="J261" s="26"/>
    </row>
    <row r="262" spans="1:10" ht="21" customHeight="1">
      <c r="A262" s="27"/>
      <c r="B262" s="28"/>
      <c r="C262" s="25"/>
      <c r="D262" s="24"/>
      <c r="E262" s="25"/>
      <c r="F262" s="25"/>
      <c r="G262" s="25"/>
      <c r="H262" s="25"/>
      <c r="I262" s="25"/>
      <c r="J262" s="26"/>
    </row>
    <row r="263" spans="1:10" ht="21" customHeight="1">
      <c r="A263" s="27"/>
      <c r="B263" s="28"/>
      <c r="C263" s="25"/>
      <c r="D263" s="24"/>
      <c r="E263" s="25"/>
      <c r="F263" s="25"/>
      <c r="G263" s="25"/>
      <c r="H263" s="25"/>
      <c r="I263" s="25"/>
      <c r="J263" s="26"/>
    </row>
    <row r="264" spans="1:10" ht="21" customHeight="1">
      <c r="A264" s="27"/>
      <c r="B264" s="28"/>
      <c r="C264" s="25"/>
      <c r="D264" s="24"/>
      <c r="E264" s="25"/>
      <c r="F264" s="25"/>
      <c r="G264" s="25"/>
      <c r="H264" s="25"/>
      <c r="I264" s="25"/>
      <c r="J264" s="26"/>
    </row>
    <row r="265" spans="1:10" ht="21" customHeight="1">
      <c r="A265" s="27"/>
      <c r="B265" s="28"/>
      <c r="C265" s="25"/>
      <c r="D265" s="24"/>
      <c r="E265" s="25"/>
      <c r="F265" s="25"/>
      <c r="G265" s="25"/>
      <c r="H265" s="25"/>
      <c r="I265" s="25"/>
      <c r="J265" s="26"/>
    </row>
    <row r="266" spans="1:10" ht="21" customHeight="1">
      <c r="A266" s="27"/>
      <c r="B266" s="28"/>
      <c r="C266" s="25"/>
      <c r="D266" s="24"/>
      <c r="E266" s="25"/>
      <c r="F266" s="25"/>
      <c r="G266" s="25"/>
      <c r="H266" s="25"/>
      <c r="I266" s="25"/>
      <c r="J266" s="26"/>
    </row>
    <row r="267" spans="1:10" ht="21" customHeight="1">
      <c r="A267" s="27"/>
      <c r="B267" s="28"/>
      <c r="C267" s="25"/>
      <c r="D267" s="24"/>
      <c r="E267" s="25"/>
      <c r="F267" s="25"/>
      <c r="G267" s="25"/>
      <c r="H267" s="25"/>
      <c r="I267" s="25"/>
      <c r="J267" s="26"/>
    </row>
    <row r="268" spans="1:10" ht="21" customHeight="1">
      <c r="A268" s="27"/>
      <c r="B268" s="28"/>
      <c r="C268" s="25"/>
      <c r="D268" s="24"/>
      <c r="E268" s="25"/>
      <c r="F268" s="25"/>
      <c r="G268" s="25"/>
      <c r="H268" s="25"/>
      <c r="I268" s="25"/>
      <c r="J268" s="26"/>
    </row>
    <row r="269" spans="1:10" ht="21" customHeight="1">
      <c r="A269" s="27"/>
      <c r="B269" s="28"/>
      <c r="C269" s="25"/>
      <c r="D269" s="24"/>
      <c r="E269" s="25"/>
      <c r="F269" s="25"/>
      <c r="G269" s="25"/>
      <c r="H269" s="25"/>
      <c r="I269" s="25"/>
      <c r="J269" s="26"/>
    </row>
    <row r="270" spans="1:10" ht="21" customHeight="1">
      <c r="A270" s="27"/>
      <c r="B270" s="28"/>
      <c r="C270" s="25"/>
      <c r="D270" s="24"/>
      <c r="E270" s="25"/>
      <c r="F270" s="25"/>
      <c r="G270" s="25"/>
      <c r="H270" s="25"/>
      <c r="I270" s="25"/>
      <c r="J270" s="26"/>
    </row>
    <row r="271" spans="1:10" ht="21" customHeight="1">
      <c r="A271" s="27"/>
      <c r="B271" s="28"/>
      <c r="C271" s="25"/>
      <c r="D271" s="24"/>
      <c r="E271" s="25"/>
      <c r="F271" s="25"/>
      <c r="G271" s="25"/>
      <c r="H271" s="25"/>
      <c r="I271" s="25"/>
      <c r="J271" s="26"/>
    </row>
    <row r="272" spans="1:10" ht="21" customHeight="1">
      <c r="A272" s="27"/>
      <c r="B272" s="28"/>
      <c r="C272" s="25"/>
      <c r="D272" s="24"/>
      <c r="E272" s="25"/>
      <c r="F272" s="25"/>
      <c r="G272" s="25"/>
      <c r="H272" s="25"/>
      <c r="I272" s="25"/>
      <c r="J272" s="26"/>
    </row>
    <row r="273" spans="1:10" ht="21" customHeight="1">
      <c r="A273" s="27"/>
      <c r="B273" s="28"/>
      <c r="C273" s="25"/>
      <c r="D273" s="24"/>
      <c r="E273" s="25"/>
      <c r="F273" s="25"/>
      <c r="G273" s="25"/>
      <c r="H273" s="25"/>
      <c r="I273" s="25"/>
      <c r="J273" s="26"/>
    </row>
    <row r="274" spans="1:10" ht="21" customHeight="1">
      <c r="A274" s="27" t="s">
        <v>10</v>
      </c>
      <c r="B274" s="28" t="s">
        <v>10</v>
      </c>
      <c r="C274" s="25" t="s">
        <v>10</v>
      </c>
      <c r="D274" s="24" t="s">
        <v>10</v>
      </c>
      <c r="E274" s="25" t="s">
        <v>10</v>
      </c>
      <c r="F274" s="25" t="s">
        <v>10</v>
      </c>
      <c r="G274" s="25" t="s">
        <v>10</v>
      </c>
      <c r="H274" s="25" t="s">
        <v>10</v>
      </c>
      <c r="I274" s="25" t="s">
        <v>10</v>
      </c>
      <c r="J274" s="26"/>
    </row>
    <row r="275" spans="1:10" ht="21" customHeight="1">
      <c r="A275" s="20"/>
      <c r="B275" s="42" t="s">
        <v>131</v>
      </c>
      <c r="C275" s="29" t="s">
        <v>10</v>
      </c>
      <c r="D275" s="30"/>
      <c r="E275" s="29"/>
      <c r="F275" s="29"/>
      <c r="G275" s="29"/>
      <c r="H275" s="29"/>
      <c r="I275" s="31" t="s">
        <v>10</v>
      </c>
      <c r="J275" s="13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iLLuSioN</cp:lastModifiedBy>
  <cp:lastPrinted>2004-01-23T10:38:29Z</cp:lastPrinted>
  <dcterms:created xsi:type="dcterms:W3CDTF">1998-11-03T13:38:13Z</dcterms:created>
  <dcterms:modified xsi:type="dcterms:W3CDTF">2007-01-18T06:33:44Z</dcterms:modified>
  <cp:category/>
  <cp:version/>
  <cp:contentType/>
  <cp:contentStatus/>
</cp:coreProperties>
</file>